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ca\Desktop\morana\Upravno vijeće\sjednice upravnog vijeća novi saziv\12 sjednica 2019\"/>
    </mc:Choice>
  </mc:AlternateContent>
  <bookViews>
    <workbookView xWindow="0" yWindow="0" windowWidth="28800" windowHeight="1213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9" i="1" l="1"/>
  <c r="D98" i="1"/>
  <c r="D97" i="1"/>
  <c r="D95" i="1"/>
  <c r="D94" i="1"/>
  <c r="D93" i="1"/>
  <c r="D92" i="1"/>
  <c r="J90" i="1"/>
  <c r="J91" i="1" s="1"/>
  <c r="D91" i="1" s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4" i="1"/>
  <c r="D73" i="1"/>
  <c r="J72" i="1"/>
  <c r="D72" i="1" s="1"/>
  <c r="D71" i="1"/>
  <c r="D70" i="1"/>
  <c r="D69" i="1"/>
  <c r="D68" i="1"/>
  <c r="D67" i="1"/>
  <c r="D66" i="1"/>
  <c r="D65" i="1"/>
  <c r="D64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J42" i="1"/>
  <c r="J41" i="1"/>
  <c r="D40" i="1"/>
  <c r="J39" i="1"/>
  <c r="D39" i="1"/>
  <c r="D38" i="1"/>
  <c r="D37" i="1"/>
  <c r="D35" i="1"/>
  <c r="D34" i="1"/>
  <c r="D33" i="1"/>
  <c r="D32" i="1"/>
  <c r="D31" i="1"/>
  <c r="D30" i="1"/>
  <c r="D29" i="1"/>
  <c r="D28" i="1"/>
  <c r="D27" i="1"/>
  <c r="D26" i="1"/>
  <c r="D25" i="1"/>
  <c r="J24" i="1"/>
  <c r="D24" i="1" s="1"/>
  <c r="D23" i="1"/>
  <c r="D22" i="1"/>
  <c r="J21" i="1"/>
  <c r="D21" i="1" s="1"/>
  <c r="D17" i="1"/>
  <c r="D16" i="1"/>
  <c r="D15" i="1"/>
  <c r="D14" i="1"/>
  <c r="D13" i="1"/>
  <c r="D11" i="1"/>
  <c r="J10" i="1"/>
  <c r="D10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D7" i="1"/>
  <c r="J7" i="1" s="1"/>
  <c r="K6" i="1"/>
  <c r="L6" i="1" s="1"/>
  <c r="E6" i="1"/>
  <c r="D90" i="1" l="1"/>
</calcChain>
</file>

<file path=xl/sharedStrings.xml><?xml version="1.0" encoding="utf-8"?>
<sst xmlns="http://schemas.openxmlformats.org/spreadsheetml/2006/main" count="774" uniqueCount="266">
  <si>
    <t>DOM ZA STARIJE  OSOBE MEDVEŠČAK ZAGREB</t>
  </si>
  <si>
    <t xml:space="preserve">DOPUNA I IZMJENA PRIJEDLOGA PLANA NABAVE ZA 2019.GODINU 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</si>
  <si>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</si>
  <si>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</si>
  <si>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</si>
  <si>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</si>
  <si>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</si>
  <si>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</si>
  <si>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</si>
  <si>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</si>
  <si>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</si>
  <si>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Planirana sredstva u 2018</t>
  </si>
  <si>
    <t>Oznaka pozicije fin. plana</t>
  </si>
  <si>
    <t>Napomena</t>
  </si>
  <si>
    <t>Krušni proizvodi</t>
  </si>
  <si>
    <t>15811000-6</t>
  </si>
  <si>
    <t>objedinjena nabava  čl.8 ZJN</t>
  </si>
  <si>
    <t>ne</t>
  </si>
  <si>
    <t>ugovor o javnoj nabavi</t>
  </si>
  <si>
    <t>1 godina</t>
  </si>
  <si>
    <t>objedinjena nabava</t>
  </si>
  <si>
    <t>Mlinarski proizvodi, tjestenina</t>
  </si>
  <si>
    <t>15610000-7</t>
  </si>
  <si>
    <t>interni akt</t>
  </si>
  <si>
    <t>ugovor</t>
  </si>
  <si>
    <t>jednostavna nabava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</si>
  <si>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</si>
  <si>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</si>
  <si>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</si>
  <si>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</si>
  <si>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</si>
  <si>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</si>
  <si>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javna nabava</t>
  </si>
  <si>
    <t>Svježe perad</t>
  </si>
  <si>
    <t>objedinjena nabava Čl.8ZJN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</si>
  <si>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</si>
  <si>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</si>
  <si>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</si>
  <si>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</si>
  <si>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</si>
  <si>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</si>
  <si>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</si>
  <si>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tijekom godine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</si>
  <si>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</si>
  <si>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</si>
  <si>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</si>
  <si>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</si>
  <si>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</si>
  <si>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</si>
  <si>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</si>
  <si>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</si>
  <si>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</si>
  <si>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</si>
  <si>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</si>
  <si>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</si>
  <si>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</si>
  <si>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</si>
  <si>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</si>
  <si>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</si>
  <si>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</si>
  <si>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</si>
  <si>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</si>
  <si>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</si>
  <si>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Odvoz otpada</t>
  </si>
  <si>
    <t>90511000-2</t>
  </si>
  <si>
    <t xml:space="preserve">Izuzeto od primjene zakona,čl.10,stav.3 i interni akt 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</si>
  <si>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</si>
  <si>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</si>
  <si>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</si>
  <si>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</si>
  <si>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</si>
  <si>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</si>
  <si>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</si>
  <si>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</si>
  <si>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</si>
  <si>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</si>
  <si>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</si>
  <si>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</si>
  <si>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</si>
  <si>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</si>
  <si>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</si>
  <si>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</si>
  <si>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</si>
  <si>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</si>
  <si>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</si>
  <si>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</si>
  <si>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</si>
  <si>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</si>
  <si>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</si>
  <si>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</si>
  <si>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</si>
  <si>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</si>
  <si>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</si>
  <si>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</si>
  <si>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</si>
  <si>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</si>
  <si>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</si>
  <si>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</si>
  <si>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</si>
  <si>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</si>
  <si>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</si>
  <si>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</si>
  <si>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</si>
  <si>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</si>
  <si>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</si>
  <si>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</si>
  <si>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</si>
  <si>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Medicinski instrumenti</t>
  </si>
  <si>
    <t>33141620-2</t>
  </si>
  <si>
    <t>2 godina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</si>
  <si>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</si>
  <si>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</si>
  <si>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</si>
  <si>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</si>
  <si>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</si>
  <si>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</si>
  <si>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</si>
  <si>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</si>
  <si>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</si>
  <si>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</si>
  <si>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</si>
  <si>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</si>
  <si>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>Tekstil u metraži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</si>
  <si>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</si>
  <si>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</si>
  <si>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</si>
  <si>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</si>
  <si>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</si>
  <si>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</si>
  <si>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</si>
  <si>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</si>
  <si>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</si>
  <si>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</si>
  <si>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</si>
  <si>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</si>
  <si>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</si>
  <si>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</si>
  <si>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</si>
  <si>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</si>
  <si>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</si>
  <si>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</si>
  <si>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</si>
  <si>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</si>
  <si>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</si>
  <si>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</si>
  <si>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</si>
  <si>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</si>
  <si>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</si>
  <si>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</si>
  <si>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</si>
  <si>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</si>
  <si>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</si>
  <si>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</si>
  <si>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</si>
  <si>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</si>
  <si>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</si>
  <si>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</si>
  <si>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</si>
  <si>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</si>
  <si>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</si>
  <si>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</si>
  <si>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</si>
  <si>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</si>
  <si>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</si>
  <si>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</si>
  <si>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</si>
  <si>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</si>
  <si>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</si>
  <si>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</si>
  <si>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</si>
  <si>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</si>
  <si>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</si>
  <si>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</si>
  <si>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</si>
  <si>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</si>
  <si>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</si>
  <si>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</si>
  <si>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</si>
  <si>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</si>
  <si>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</si>
  <si>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</si>
  <si>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</si>
  <si>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</si>
  <si>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</si>
  <si>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</si>
  <si>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</si>
  <si>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</si>
  <si>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</si>
  <si>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</si>
  <si>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</si>
  <si>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</si>
  <si>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</si>
  <si>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</si>
  <si>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45259100-8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</si>
  <si>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</si>
  <si>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</si>
  <si>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</si>
  <si>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</si>
  <si>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</si>
  <si>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</si>
  <si>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</si>
  <si>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</si>
  <si>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</si>
  <si>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</si>
  <si>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</si>
  <si>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</si>
  <si>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</si>
  <si>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</si>
  <si>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</si>
  <si>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</si>
  <si>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</si>
  <si>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</si>
  <si>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</si>
  <si>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</si>
  <si>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</si>
  <si>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</si>
  <si>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</si>
  <si>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</si>
  <si>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</si>
  <si>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</si>
  <si>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</si>
  <si>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</si>
  <si>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 xml:space="preserve">Održavanja aplikativnog sustava Dogma </t>
  </si>
  <si>
    <t>50312000-5</t>
  </si>
  <si>
    <t>Usluge zbrinjavanja biološkog otpada</t>
  </si>
  <si>
    <t>90524300-9</t>
  </si>
  <si>
    <t>Ugradnja plamenika za centralno grijanje</t>
  </si>
  <si>
    <t>4239000-6</t>
  </si>
  <si>
    <t>Peciva i kolači</t>
  </si>
  <si>
    <t>15812000-3</t>
  </si>
  <si>
    <t>Čišćenje klima uređaja</t>
  </si>
  <si>
    <t>1godina</t>
  </si>
  <si>
    <t>3224 3232</t>
  </si>
  <si>
    <t>Čišćenje ventilacije</t>
  </si>
  <si>
    <t>Madrac</t>
  </si>
  <si>
    <t>30230000-0</t>
  </si>
  <si>
    <t xml:space="preserve">siječanj </t>
  </si>
  <si>
    <t>1 mjesec</t>
  </si>
  <si>
    <t>U odnosu na prijedlog plana nabave napravljene su sljedeće izmjene:</t>
  </si>
  <si>
    <t>2.  Povećana je stavka 21. Usluge u vezi s med. otpadom u iznosu od 1.600,00 kn, a smanjena je stavka 5. Svježe parad u iznosu od 1.600,00 kn</t>
  </si>
  <si>
    <t>U Zagrebu 21. 05. 2019.</t>
  </si>
  <si>
    <t>1. Povećana je stavka 18. Odvoz otpada u iznosu od 40.000,00, a smanjena je stavka 4. Meso i mesni proizvodi u iznosu od 6.545,27  i 6. Žitarice, krumpir, povrće</t>
  </si>
  <si>
    <t xml:space="preserve">                    voće i orašasti plodovi u iznosu od 33.454,73 kn</t>
  </si>
  <si>
    <t xml:space="preserve">                    u iznosu od 1.482,90 kn, 5. Svježa perad u iznosu od 35.275,00 kn,  9. Juhe u iznosu od 3.399,62 kn,  10. Jaja u iznosu od 9.775,00 kn,    11. Pića </t>
  </si>
  <si>
    <t xml:space="preserve">                    u iznosu 253,10 kn, 12. Životinjska i biljna ulja i masnoće 10.536,26 kn, 13. Ostali prehrambeni proizvodi u iznosu od 4.436,64 kn,  </t>
  </si>
  <si>
    <t xml:space="preserve">                    14. Proizvodi za čišćenje i poliranje u iznosu od 108,48 kn, 25. Uredski materijal u iznosu od 555,97 kn, 31. Med. potrošni mat. u iznosu od 2.406,73 kn </t>
  </si>
  <si>
    <t xml:space="preserve">                    i 90. Peciva i kolači u iznosu od 784,20 kn</t>
  </si>
  <si>
    <t xml:space="preserve">                    stavka 24. Papirnati proizvodi u iznosu od 3.849,37 kn i 31. Med.i potrošni mat. u iznosu od 2.429,78 kn.</t>
  </si>
  <si>
    <t xml:space="preserve">                    i  57. Zdravstvena kontrola radnika u iznosu od 4.200,00, kn.</t>
  </si>
  <si>
    <t xml:space="preserve">                    i  53. Pružanje sanitarne zaštite u iznosu od 37,5 kn i 56. Zdravstvena kontrola prehrane 480,00 kn.</t>
  </si>
  <si>
    <t>3.  Povećana je stavka 47. Seminari i savjetovanja u iznosu od 8.000,00 kn, a smanjena je stavka 49. Službena putovanja u iznos od 8.000,00 kn</t>
  </si>
  <si>
    <t>5.  Povećana je stavka 58. Intelektualne usluge u iznosu od 20.000,00 kn, a smanjena je stavka 4.Svježa perad u iznosu od 20.000,00 kn</t>
  </si>
  <si>
    <t>4.  Povećana je stavka 48. Edukacije iz hig. minimuma u iznosu od 2.000,00 kn, a smanjena je stavka 4. Meso i mesni proizvodi u iznos od 2.000,00 kn</t>
  </si>
  <si>
    <t xml:space="preserve">6.  Povećana je stavka 59. Računalne usluge u iznosu od 30.000,00 kn, a smanjena je stavka 2. Mlinarski proizvodi, tjestenina u iznosu 1.744,31 kn,  </t>
  </si>
  <si>
    <t xml:space="preserve">                      4. Meso i mesni proizvodi u iznosu od 22.003,19 kn i stavka 7. Prerađeno voće i povrće u iznosu od 6.252,50 kn.</t>
  </si>
  <si>
    <t>7.  Povećana je stavka 65. Registracija vozila u iznosu od 200,00 kn, a smanjena je stavka 4. Meso i mesni proizvodi u iznosu od 200 kn.</t>
  </si>
  <si>
    <t>8.  Pov. je st. 66. Usluga održ. zgrade u iznosu od 69.893,19 kn, a smanjene su stavke 2. Mlinarski pr. i tjestenina u iznosu od 879,69 kn,    4. Meso i mesni pr.</t>
  </si>
  <si>
    <t>9. Promijenjen je naziv stavke 69. Čišćenje mastolovca te su sredstva smanjena na iznos od 20.000 kn</t>
  </si>
  <si>
    <t>10. Dodana je nova stavka 91. Čišćenje klima uređaja u iznosu od 10.000,00 kn, a sred. su osig. smanjenjem stavke 69. Čišćenje mastolovca u iznosu od 10.000 kn</t>
  </si>
  <si>
    <t>11. Dodana je nova stavka 92 Čišćenje ventilacije u iznosu od 28.000,00 kn, a sred.  su osig. smanjenjem stavke 69. Čišćenje mastolovca u iznosu od 28.000,00 kn</t>
  </si>
  <si>
    <t>12.  Pov. je st. 73. Održavanje perilica rublja, sušara i valjka za peglanje u iznosu od 20.000,00 kn, a smanjene su st. 23. Mat. za čišćenje u iznosu od 13.720,85 kn,</t>
  </si>
  <si>
    <t xml:space="preserve">13. Povećana je stavka 74. Održavanje kuhinjske opreme u iznosu od 5.000,00 kn, a smanjene su stavke 53. Pružanje sanitarne zaštite  u iznosu od 800 kn, </t>
  </si>
  <si>
    <t xml:space="preserve">14. Povećana je stavka 78. Održavanje prijev. Sred. u iznosu od 4.000,00 kn, a smanjene su stavke13. Proizvodi za čišćenje i poliranje u iznosu od 3.482,50 kn </t>
  </si>
  <si>
    <t>15. Pov. je st. 85. Kuhinjski aparati u iznosu od 2.074,48 kn, a smanjuju se st. 84. Rač. oprema u iznosu od 1.169,48 kn i 86. Krevet s madracem u iznosu od 905,00 kn.</t>
  </si>
  <si>
    <t>16. Smanjena je stavka 89. Ugradnja plamenika za cen. grijanje prema Ugovoru s dobavljačem i Zaključkom gradonačelnika Grada Zagreba u iznosu od 1.831,25 kn.</t>
  </si>
  <si>
    <t>17. Dodana je nova stavka 93. Madrac u iznosu od 1.187,50, a sredstva su osigurana smanjenjem stavke 33. Kuhinjsko posuđe i pribor u iznosu od 1.187,50 kn.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</si>
</sst>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2" fillId="2" borderId="0" xfId="0" applyFont="1" applyFill="1"/>
    <xf numFmtId="4" fontId="12" fillId="2" borderId="0" xfId="0" applyNumberFormat="1" applyFont="1" applyFill="1"/>
    <xf numFmtId="0" fontId="13" fillId="2" borderId="0" xfId="0" applyFont="1" applyFill="1"/>
    <xf numFmtId="4" fontId="13" fillId="2" borderId="0" xfId="0" applyNumberFormat="1" applyFont="1" applyFill="1"/>
    <xf numFmtId="0" fontId="14" fillId="0" borderId="0" xfId="0" applyFont="1"/>
    <xf numFmtId="0" fontId="15" fillId="2" borderId="0" xfId="0" applyFont="1" applyFill="1"/>
    <xf numFmtId="4" fontId="15" fillId="2" borderId="0" xfId="0" applyNumberFormat="1" applyFont="1" applyFill="1"/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topLeftCell="A109" workbookViewId="0">
      <selection activeCell="D139" sqref="D139"/>
    </sheetView>
  </sheetViews>
  <sheetFormatPr defaultRowHeight="14.4" x14ac:dyDescent="0.3"/>
  <cols>
    <col min="1" max="1" width="3.6640625" customWidth="1"/>
    <col min="2" max="2" width="21.88671875" customWidth="1"/>
    <col min="3" max="3" width="10" customWidth="1"/>
    <col min="5" max="5" width="12.109375" customWidth="1"/>
    <col min="10" max="10" width="12.109375" customWidth="1"/>
    <col min="12" max="12" width="11.6640625" customWidth="1"/>
  </cols>
  <sheetData>
    <row r="1" spans="1:12" ht="17.399999999999999" x14ac:dyDescent="0.3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2" ht="17.399999999999999" x14ac:dyDescent="0.3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2" ht="15.6" x14ac:dyDescent="0.3">
      <c r="A3" s="4"/>
      <c r="B3" s="5" t="s">
        <v>1</v>
      </c>
      <c r="C3" s="4"/>
      <c r="D3" s="6"/>
      <c r="E3" s="6"/>
      <c r="F3" s="6"/>
      <c r="G3" s="6"/>
      <c r="H3" s="6"/>
      <c r="I3" s="6"/>
      <c r="J3" s="7"/>
      <c r="K3" s="8"/>
      <c r="L3" s="4"/>
    </row>
    <row r="4" spans="1:12" x14ac:dyDescent="0.3">
      <c r="A4" s="9"/>
      <c r="B4" s="9"/>
      <c r="C4" s="9"/>
      <c r="D4" s="9"/>
      <c r="E4" s="10"/>
      <c r="F4" s="10"/>
      <c r="G4" s="10"/>
      <c r="H4" s="11"/>
      <c r="I4" s="10"/>
      <c r="J4" s="10"/>
      <c r="K4" s="12"/>
      <c r="L4" s="10"/>
    </row>
    <row r="5" spans="1:12" ht="51" x14ac:dyDescent="0.3">
      <c r="A5" s="13" t="s">
        <v>2</v>
      </c>
      <c r="B5" s="13" t="s">
        <v>3</v>
      </c>
      <c r="C5" s="14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5" t="s">
        <v>9</v>
      </c>
      <c r="I5" s="16" t="s">
        <v>10</v>
      </c>
      <c r="J5" s="13" t="s">
        <v>11</v>
      </c>
      <c r="K5" s="16" t="s">
        <v>12</v>
      </c>
      <c r="L5" s="13" t="s">
        <v>13</v>
      </c>
    </row>
    <row r="6" spans="1:12" x14ac:dyDescent="0.3">
      <c r="A6" s="17">
        <v>1</v>
      </c>
      <c r="B6" s="17">
        <v>2</v>
      </c>
      <c r="C6" s="18">
        <v>3</v>
      </c>
      <c r="D6" s="17">
        <v>4</v>
      </c>
      <c r="E6" s="17">
        <f>D6+1</f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f>J6+1</f>
        <v>11</v>
      </c>
      <c r="L6" s="17">
        <f>K6+1</f>
        <v>12</v>
      </c>
    </row>
    <row r="7" spans="1:12" ht="20.399999999999999" x14ac:dyDescent="0.3">
      <c r="A7" s="19">
        <v>1</v>
      </c>
      <c r="B7" s="20" t="s">
        <v>14</v>
      </c>
      <c r="C7" s="19" t="s">
        <v>15</v>
      </c>
      <c r="D7" s="21">
        <f>189400+10540</f>
        <v>199940</v>
      </c>
      <c r="E7" s="22" t="s">
        <v>16</v>
      </c>
      <c r="F7" s="22" t="s">
        <v>17</v>
      </c>
      <c r="G7" s="22" t="s">
        <v>18</v>
      </c>
      <c r="H7" s="23">
        <v>43435</v>
      </c>
      <c r="I7" s="21" t="s">
        <v>19</v>
      </c>
      <c r="J7" s="24">
        <f>D7*1.05</f>
        <v>209937</v>
      </c>
      <c r="K7" s="25">
        <v>3222</v>
      </c>
      <c r="L7" s="20" t="s">
        <v>20</v>
      </c>
    </row>
    <row r="8" spans="1:12" ht="28.5" customHeight="1" x14ac:dyDescent="0.3">
      <c r="A8" s="19">
        <f>A7+1</f>
        <v>2</v>
      </c>
      <c r="B8" s="20" t="s">
        <v>21</v>
      </c>
      <c r="C8" s="19" t="s">
        <v>22</v>
      </c>
      <c r="D8" s="21">
        <v>74992</v>
      </c>
      <c r="E8" s="22" t="s">
        <v>23</v>
      </c>
      <c r="F8" s="22" t="s">
        <v>17</v>
      </c>
      <c r="G8" s="22" t="s">
        <v>24</v>
      </c>
      <c r="H8" s="23">
        <v>43435</v>
      </c>
      <c r="I8" s="26" t="s">
        <v>19</v>
      </c>
      <c r="J8" s="24">
        <v>92376</v>
      </c>
      <c r="K8" s="19">
        <v>3222</v>
      </c>
      <c r="L8" s="20" t="s">
        <v>25</v>
      </c>
    </row>
    <row r="9" spans="1:12" ht="41.25" customHeight="1" x14ac:dyDescent="0.3">
      <c r="A9" s="19">
        <f t="shared" ref="A9:A26" si="0">A8+1</f>
        <v>3</v>
      </c>
      <c r="B9" s="20" t="s">
        <v>26</v>
      </c>
      <c r="C9" s="19" t="s">
        <v>27</v>
      </c>
      <c r="D9" s="21">
        <v>387420.5</v>
      </c>
      <c r="E9" s="22" t="s">
        <v>16</v>
      </c>
      <c r="F9" s="22" t="s">
        <v>17</v>
      </c>
      <c r="G9" s="22" t="s">
        <v>18</v>
      </c>
      <c r="H9" s="23">
        <v>43466</v>
      </c>
      <c r="I9" s="21" t="s">
        <v>19</v>
      </c>
      <c r="J9" s="24">
        <v>450652</v>
      </c>
      <c r="K9" s="19">
        <v>3222</v>
      </c>
      <c r="L9" s="20" t="s">
        <v>20</v>
      </c>
    </row>
    <row r="10" spans="1:12" ht="20.399999999999999" x14ac:dyDescent="0.3">
      <c r="A10" s="19">
        <f t="shared" si="0"/>
        <v>4</v>
      </c>
      <c r="B10" s="20" t="s">
        <v>28</v>
      </c>
      <c r="C10" s="19" t="s">
        <v>29</v>
      </c>
      <c r="D10" s="21">
        <f>309093+149935</f>
        <v>459028</v>
      </c>
      <c r="E10" s="22" t="s">
        <v>30</v>
      </c>
      <c r="F10" s="22" t="s">
        <v>31</v>
      </c>
      <c r="G10" s="22" t="s">
        <v>18</v>
      </c>
      <c r="H10" s="23">
        <v>43435</v>
      </c>
      <c r="I10" s="21" t="s">
        <v>19</v>
      </c>
      <c r="J10" s="24">
        <f>350350.29+187418.75</f>
        <v>537769.04</v>
      </c>
      <c r="K10" s="19">
        <v>3222</v>
      </c>
      <c r="L10" s="20" t="s">
        <v>32</v>
      </c>
    </row>
    <row r="11" spans="1:12" ht="20.399999999999999" x14ac:dyDescent="0.3">
      <c r="A11" s="19">
        <f t="shared" si="0"/>
        <v>5</v>
      </c>
      <c r="B11" s="20" t="s">
        <v>33</v>
      </c>
      <c r="C11" s="19">
        <v>151120006</v>
      </c>
      <c r="D11" s="21">
        <f t="shared" ref="D11:D76" si="1">J11/1.25</f>
        <v>187300</v>
      </c>
      <c r="E11" s="22" t="s">
        <v>34</v>
      </c>
      <c r="F11" s="22" t="s">
        <v>17</v>
      </c>
      <c r="G11" s="22" t="s">
        <v>18</v>
      </c>
      <c r="H11" s="23">
        <v>43435</v>
      </c>
      <c r="I11" s="21" t="s">
        <v>19</v>
      </c>
      <c r="J11" s="24">
        <v>234125</v>
      </c>
      <c r="K11" s="19">
        <v>3222</v>
      </c>
      <c r="L11" s="20" t="s">
        <v>20</v>
      </c>
    </row>
    <row r="12" spans="1:12" ht="35.25" customHeight="1" x14ac:dyDescent="0.3">
      <c r="A12" s="19">
        <f t="shared" si="0"/>
        <v>6</v>
      </c>
      <c r="B12" s="25" t="s">
        <v>35</v>
      </c>
      <c r="C12" s="19" t="s">
        <v>36</v>
      </c>
      <c r="D12" s="21">
        <v>271279</v>
      </c>
      <c r="E12" s="22" t="s">
        <v>30</v>
      </c>
      <c r="F12" s="22" t="s">
        <v>17</v>
      </c>
      <c r="G12" s="22" t="s">
        <v>18</v>
      </c>
      <c r="H12" s="23">
        <v>43466</v>
      </c>
      <c r="I12" s="21" t="s">
        <v>19</v>
      </c>
      <c r="J12" s="24">
        <v>306545.27</v>
      </c>
      <c r="K12" s="19">
        <v>3222</v>
      </c>
      <c r="L12" s="20" t="s">
        <v>32</v>
      </c>
    </row>
    <row r="13" spans="1:12" ht="26.25" customHeight="1" x14ac:dyDescent="0.3">
      <c r="A13" s="19">
        <f t="shared" si="0"/>
        <v>7</v>
      </c>
      <c r="B13" s="20" t="s">
        <v>37</v>
      </c>
      <c r="C13" s="19" t="s">
        <v>38</v>
      </c>
      <c r="D13" s="21">
        <f t="shared" si="1"/>
        <v>144598</v>
      </c>
      <c r="E13" s="22" t="s">
        <v>23</v>
      </c>
      <c r="F13" s="22" t="s">
        <v>17</v>
      </c>
      <c r="G13" s="22" t="s">
        <v>39</v>
      </c>
      <c r="H13" s="23">
        <v>43435</v>
      </c>
      <c r="I13" s="21" t="s">
        <v>19</v>
      </c>
      <c r="J13" s="24">
        <v>180747.5</v>
      </c>
      <c r="K13" s="19">
        <v>3222</v>
      </c>
      <c r="L13" s="20" t="s">
        <v>25</v>
      </c>
    </row>
    <row r="14" spans="1:12" ht="20.399999999999999" x14ac:dyDescent="0.3">
      <c r="A14" s="19">
        <f t="shared" si="0"/>
        <v>8</v>
      </c>
      <c r="B14" s="25" t="s">
        <v>40</v>
      </c>
      <c r="C14" s="19" t="s">
        <v>41</v>
      </c>
      <c r="D14" s="21">
        <f t="shared" si="1"/>
        <v>96000</v>
      </c>
      <c r="E14" s="22" t="s">
        <v>34</v>
      </c>
      <c r="F14" s="22" t="s">
        <v>31</v>
      </c>
      <c r="G14" s="22" t="s">
        <v>18</v>
      </c>
      <c r="H14" s="23" t="s">
        <v>42</v>
      </c>
      <c r="I14" s="21" t="s">
        <v>19</v>
      </c>
      <c r="J14" s="24">
        <v>120000</v>
      </c>
      <c r="K14" s="19">
        <v>3222</v>
      </c>
      <c r="L14" s="20" t="s">
        <v>20</v>
      </c>
    </row>
    <row r="15" spans="1:12" ht="27.75" customHeight="1" x14ac:dyDescent="0.3">
      <c r="A15" s="19">
        <f t="shared" si="0"/>
        <v>9</v>
      </c>
      <c r="B15" s="20" t="s">
        <v>43</v>
      </c>
      <c r="C15" s="19">
        <v>153120008</v>
      </c>
      <c r="D15" s="21">
        <f t="shared" si="1"/>
        <v>43680.303999999996</v>
      </c>
      <c r="E15" s="22" t="s">
        <v>23</v>
      </c>
      <c r="F15" s="22" t="s">
        <v>17</v>
      </c>
      <c r="G15" s="22" t="s">
        <v>39</v>
      </c>
      <c r="H15" s="23">
        <v>43435</v>
      </c>
      <c r="I15" s="21" t="s">
        <v>19</v>
      </c>
      <c r="J15" s="24">
        <v>54600.38</v>
      </c>
      <c r="K15" s="19">
        <v>3222</v>
      </c>
      <c r="L15" s="20" t="s">
        <v>25</v>
      </c>
    </row>
    <row r="16" spans="1:12" ht="20.399999999999999" x14ac:dyDescent="0.3">
      <c r="A16" s="19">
        <f t="shared" si="0"/>
        <v>10</v>
      </c>
      <c r="B16" s="20" t="s">
        <v>44</v>
      </c>
      <c r="C16" s="19" t="s">
        <v>45</v>
      </c>
      <c r="D16" s="21">
        <f t="shared" si="1"/>
        <v>27380</v>
      </c>
      <c r="E16" s="22" t="s">
        <v>23</v>
      </c>
      <c r="F16" s="22" t="s">
        <v>17</v>
      </c>
      <c r="G16" s="22" t="s">
        <v>39</v>
      </c>
      <c r="H16" s="23">
        <v>43435</v>
      </c>
      <c r="I16" s="21" t="s">
        <v>19</v>
      </c>
      <c r="J16" s="24">
        <v>34225</v>
      </c>
      <c r="K16" s="19">
        <v>3222</v>
      </c>
      <c r="L16" s="20" t="s">
        <v>25</v>
      </c>
    </row>
    <row r="17" spans="1:12" ht="20.399999999999999" x14ac:dyDescent="0.3">
      <c r="A17" s="19">
        <f t="shared" si="0"/>
        <v>11</v>
      </c>
      <c r="B17" s="20" t="s">
        <v>46</v>
      </c>
      <c r="C17" s="19" t="s">
        <v>47</v>
      </c>
      <c r="D17" s="21">
        <f t="shared" si="1"/>
        <v>8917.52</v>
      </c>
      <c r="E17" s="22" t="s">
        <v>23</v>
      </c>
      <c r="F17" s="22" t="s">
        <v>17</v>
      </c>
      <c r="G17" s="22" t="s">
        <v>24</v>
      </c>
      <c r="H17" s="23">
        <v>43435</v>
      </c>
      <c r="I17" s="21" t="s">
        <v>19</v>
      </c>
      <c r="J17" s="24">
        <v>11146.9</v>
      </c>
      <c r="K17" s="19">
        <v>3222</v>
      </c>
      <c r="L17" s="20" t="s">
        <v>25</v>
      </c>
    </row>
    <row r="18" spans="1:12" ht="28.5" customHeight="1" x14ac:dyDescent="0.3">
      <c r="A18" s="19">
        <f t="shared" si="0"/>
        <v>12</v>
      </c>
      <c r="B18" s="20" t="s">
        <v>48</v>
      </c>
      <c r="C18" s="19" t="s">
        <v>49</v>
      </c>
      <c r="D18" s="21">
        <v>72907.5</v>
      </c>
      <c r="E18" s="22" t="s">
        <v>23</v>
      </c>
      <c r="F18" s="22" t="s">
        <v>17</v>
      </c>
      <c r="G18" s="21" t="s">
        <v>24</v>
      </c>
      <c r="H18" s="23">
        <v>43435</v>
      </c>
      <c r="I18" s="21" t="s">
        <v>19</v>
      </c>
      <c r="J18" s="24">
        <v>86463.74</v>
      </c>
      <c r="K18" s="19">
        <v>3222</v>
      </c>
      <c r="L18" s="20" t="s">
        <v>25</v>
      </c>
    </row>
    <row r="19" spans="1:12" ht="27.75" customHeight="1" x14ac:dyDescent="0.3">
      <c r="A19" s="19">
        <f t="shared" si="0"/>
        <v>13</v>
      </c>
      <c r="B19" s="20" t="s">
        <v>50</v>
      </c>
      <c r="C19" s="19" t="s">
        <v>51</v>
      </c>
      <c r="D19" s="21">
        <v>124989.54</v>
      </c>
      <c r="E19" s="22" t="s">
        <v>23</v>
      </c>
      <c r="F19" s="22" t="s">
        <v>17</v>
      </c>
      <c r="G19" s="21" t="s">
        <v>24</v>
      </c>
      <c r="H19" s="23">
        <v>43435</v>
      </c>
      <c r="I19" s="21" t="s">
        <v>19</v>
      </c>
      <c r="J19" s="24">
        <v>155563.35999999999</v>
      </c>
      <c r="K19" s="19">
        <v>3222</v>
      </c>
      <c r="L19" s="20" t="s">
        <v>25</v>
      </c>
    </row>
    <row r="20" spans="1:12" ht="25.5" customHeight="1" x14ac:dyDescent="0.3">
      <c r="A20" s="19">
        <f t="shared" si="0"/>
        <v>14</v>
      </c>
      <c r="B20" s="20" t="s">
        <v>52</v>
      </c>
      <c r="C20" s="19" t="s">
        <v>53</v>
      </c>
      <c r="D20" s="21">
        <v>153721.9</v>
      </c>
      <c r="E20" s="22" t="s">
        <v>23</v>
      </c>
      <c r="F20" s="22" t="s">
        <v>17</v>
      </c>
      <c r="G20" s="22" t="s">
        <v>39</v>
      </c>
      <c r="H20" s="23">
        <v>43435</v>
      </c>
      <c r="I20" s="21" t="s">
        <v>19</v>
      </c>
      <c r="J20" s="24">
        <v>190409.02</v>
      </c>
      <c r="K20" s="19">
        <v>3221</v>
      </c>
      <c r="L20" s="20" t="s">
        <v>25</v>
      </c>
    </row>
    <row r="21" spans="1:12" ht="39.75" customHeight="1" x14ac:dyDescent="0.3">
      <c r="A21" s="19">
        <f t="shared" si="0"/>
        <v>15</v>
      </c>
      <c r="B21" s="20" t="s">
        <v>54</v>
      </c>
      <c r="C21" s="19" t="s">
        <v>55</v>
      </c>
      <c r="D21" s="21">
        <f t="shared" si="1"/>
        <v>678075.2</v>
      </c>
      <c r="E21" s="22" t="s">
        <v>34</v>
      </c>
      <c r="F21" s="22" t="s">
        <v>17</v>
      </c>
      <c r="G21" s="22" t="s">
        <v>18</v>
      </c>
      <c r="H21" s="23">
        <v>43435</v>
      </c>
      <c r="I21" s="21" t="s">
        <v>19</v>
      </c>
      <c r="J21" s="21">
        <f>920000-72031+375-750</f>
        <v>847594</v>
      </c>
      <c r="K21" s="27">
        <v>3223</v>
      </c>
      <c r="L21" s="20" t="s">
        <v>20</v>
      </c>
    </row>
    <row r="22" spans="1:12" ht="30.75" customHeight="1" x14ac:dyDescent="0.3">
      <c r="A22" s="19">
        <f t="shared" si="0"/>
        <v>16</v>
      </c>
      <c r="B22" s="19" t="s">
        <v>56</v>
      </c>
      <c r="C22" s="19" t="s">
        <v>57</v>
      </c>
      <c r="D22" s="21">
        <f t="shared" si="1"/>
        <v>680000</v>
      </c>
      <c r="E22" s="22" t="s">
        <v>34</v>
      </c>
      <c r="F22" s="22" t="s">
        <v>17</v>
      </c>
      <c r="G22" s="22" t="s">
        <v>18</v>
      </c>
      <c r="H22" s="23">
        <v>43435</v>
      </c>
      <c r="I22" s="21" t="s">
        <v>19</v>
      </c>
      <c r="J22" s="21">
        <v>850000</v>
      </c>
      <c r="K22" s="28" t="s">
        <v>58</v>
      </c>
      <c r="L22" s="20" t="s">
        <v>20</v>
      </c>
    </row>
    <row r="23" spans="1:12" ht="44.25" customHeight="1" x14ac:dyDescent="0.3">
      <c r="A23" s="19">
        <f t="shared" si="0"/>
        <v>17</v>
      </c>
      <c r="B23" s="19" t="s">
        <v>59</v>
      </c>
      <c r="C23" s="19" t="s">
        <v>60</v>
      </c>
      <c r="D23" s="21">
        <f t="shared" si="1"/>
        <v>378400</v>
      </c>
      <c r="E23" s="22" t="s">
        <v>61</v>
      </c>
      <c r="F23" s="22" t="s">
        <v>17</v>
      </c>
      <c r="G23" s="21"/>
      <c r="H23" s="23">
        <v>43466</v>
      </c>
      <c r="I23" s="21" t="s">
        <v>19</v>
      </c>
      <c r="J23" s="21">
        <v>473000</v>
      </c>
      <c r="K23" s="28" t="s">
        <v>62</v>
      </c>
      <c r="L23" s="20"/>
    </row>
    <row r="24" spans="1:12" ht="44.25" customHeight="1" x14ac:dyDescent="0.3">
      <c r="A24" s="19">
        <f t="shared" si="0"/>
        <v>18</v>
      </c>
      <c r="B24" s="19" t="s">
        <v>63</v>
      </c>
      <c r="C24" s="19" t="s">
        <v>64</v>
      </c>
      <c r="D24" s="21">
        <f t="shared" si="1"/>
        <v>98000.000000000015</v>
      </c>
      <c r="E24" s="22" t="s">
        <v>65</v>
      </c>
      <c r="F24" s="22" t="s">
        <v>31</v>
      </c>
      <c r="G24" s="21" t="s">
        <v>24</v>
      </c>
      <c r="H24" s="23">
        <v>43435</v>
      </c>
      <c r="I24" s="21" t="s">
        <v>19</v>
      </c>
      <c r="J24" s="21">
        <f>82500+33454.73+6545.27</f>
        <v>122500.00000000001</v>
      </c>
      <c r="K24" s="28" t="s">
        <v>62</v>
      </c>
      <c r="L24" s="20" t="s">
        <v>25</v>
      </c>
    </row>
    <row r="25" spans="1:12" ht="41.25" customHeight="1" x14ac:dyDescent="0.3">
      <c r="A25" s="29">
        <f t="shared" si="0"/>
        <v>19</v>
      </c>
      <c r="B25" s="30" t="s">
        <v>66</v>
      </c>
      <c r="C25" s="31" t="s">
        <v>67</v>
      </c>
      <c r="D25" s="21">
        <f>J25/1.25</f>
        <v>90000</v>
      </c>
      <c r="E25" s="21" t="s">
        <v>24</v>
      </c>
      <c r="F25" s="22" t="s">
        <v>31</v>
      </c>
      <c r="G25" s="21"/>
      <c r="H25" s="23" t="s">
        <v>42</v>
      </c>
      <c r="I25" s="22" t="s">
        <v>19</v>
      </c>
      <c r="J25" s="21">
        <v>112500</v>
      </c>
      <c r="K25" s="28" t="s">
        <v>62</v>
      </c>
      <c r="L25" s="20" t="s">
        <v>25</v>
      </c>
    </row>
    <row r="26" spans="1:12" ht="40.5" customHeight="1" x14ac:dyDescent="0.3">
      <c r="A26" s="29">
        <f t="shared" si="0"/>
        <v>20</v>
      </c>
      <c r="B26" s="30" t="s">
        <v>68</v>
      </c>
      <c r="C26" s="31" t="s">
        <v>69</v>
      </c>
      <c r="D26" s="21">
        <f>J26/1.25</f>
        <v>2000</v>
      </c>
      <c r="E26" s="21" t="s">
        <v>24</v>
      </c>
      <c r="F26" s="22" t="s">
        <v>17</v>
      </c>
      <c r="G26" s="21"/>
      <c r="H26" s="23" t="s">
        <v>42</v>
      </c>
      <c r="I26" s="22" t="s">
        <v>19</v>
      </c>
      <c r="J26" s="21">
        <v>2500</v>
      </c>
      <c r="K26" s="28" t="s">
        <v>62</v>
      </c>
      <c r="L26" s="20" t="s">
        <v>25</v>
      </c>
    </row>
    <row r="27" spans="1:12" ht="39" customHeight="1" x14ac:dyDescent="0.3">
      <c r="A27" s="29">
        <f>A26+1</f>
        <v>21</v>
      </c>
      <c r="B27" s="30" t="s">
        <v>70</v>
      </c>
      <c r="C27" s="31" t="s">
        <v>71</v>
      </c>
      <c r="D27" s="21">
        <f>J27/1.25</f>
        <v>6280</v>
      </c>
      <c r="E27" s="21" t="s">
        <v>24</v>
      </c>
      <c r="F27" s="22" t="s">
        <v>72</v>
      </c>
      <c r="G27" s="21"/>
      <c r="H27" s="23" t="s">
        <v>42</v>
      </c>
      <c r="I27" s="22" t="s">
        <v>19</v>
      </c>
      <c r="J27" s="21">
        <v>7850</v>
      </c>
      <c r="K27" s="28" t="s">
        <v>62</v>
      </c>
      <c r="L27" s="20" t="s">
        <v>25</v>
      </c>
    </row>
    <row r="28" spans="1:12" ht="20.399999999999999" x14ac:dyDescent="0.3">
      <c r="A28" s="29">
        <f t="shared" ref="A28:A91" si="2">A27+1</f>
        <v>22</v>
      </c>
      <c r="B28" s="19" t="s">
        <v>73</v>
      </c>
      <c r="C28" s="19" t="s">
        <v>74</v>
      </c>
      <c r="D28" s="21">
        <f t="shared" si="1"/>
        <v>16000</v>
      </c>
      <c r="E28" s="22" t="s">
        <v>23</v>
      </c>
      <c r="F28" s="22" t="s">
        <v>31</v>
      </c>
      <c r="G28" s="22" t="s">
        <v>24</v>
      </c>
      <c r="H28" s="23">
        <v>43435</v>
      </c>
      <c r="I28" s="21" t="s">
        <v>19</v>
      </c>
      <c r="J28" s="21">
        <v>20000</v>
      </c>
      <c r="K28" s="28" t="s">
        <v>58</v>
      </c>
      <c r="L28" s="20" t="s">
        <v>20</v>
      </c>
    </row>
    <row r="29" spans="1:12" ht="20.399999999999999" x14ac:dyDescent="0.3">
      <c r="A29" s="29">
        <f t="shared" si="2"/>
        <v>23</v>
      </c>
      <c r="B29" s="20" t="s">
        <v>75</v>
      </c>
      <c r="C29" s="19" t="s">
        <v>76</v>
      </c>
      <c r="D29" s="21">
        <f t="shared" si="1"/>
        <v>37023.32</v>
      </c>
      <c r="E29" s="22" t="s">
        <v>23</v>
      </c>
      <c r="F29" s="22" t="s">
        <v>17</v>
      </c>
      <c r="G29" s="21" t="s">
        <v>24</v>
      </c>
      <c r="H29" s="23">
        <v>43435</v>
      </c>
      <c r="I29" s="21" t="s">
        <v>19</v>
      </c>
      <c r="J29" s="24">
        <v>46279.15</v>
      </c>
      <c r="K29" s="19">
        <v>3221</v>
      </c>
      <c r="L29" s="20" t="s">
        <v>25</v>
      </c>
    </row>
    <row r="30" spans="1:12" ht="39" customHeight="1" x14ac:dyDescent="0.3">
      <c r="A30" s="29">
        <f t="shared" si="2"/>
        <v>24</v>
      </c>
      <c r="B30" s="20" t="s">
        <v>77</v>
      </c>
      <c r="C30" s="19" t="s">
        <v>78</v>
      </c>
      <c r="D30" s="21">
        <f t="shared" si="1"/>
        <v>44920.504000000001</v>
      </c>
      <c r="E30" s="22" t="s">
        <v>23</v>
      </c>
      <c r="F30" s="22" t="s">
        <v>17</v>
      </c>
      <c r="G30" s="21" t="s">
        <v>24</v>
      </c>
      <c r="H30" s="23">
        <v>43435</v>
      </c>
      <c r="I30" s="21" t="s">
        <v>19</v>
      </c>
      <c r="J30" s="24">
        <v>56150.63</v>
      </c>
      <c r="K30" s="19">
        <v>3221</v>
      </c>
      <c r="L30" s="20" t="s">
        <v>25</v>
      </c>
    </row>
    <row r="31" spans="1:12" ht="20.399999999999999" x14ac:dyDescent="0.3">
      <c r="A31" s="29">
        <f t="shared" si="2"/>
        <v>25</v>
      </c>
      <c r="B31" s="20" t="s">
        <v>79</v>
      </c>
      <c r="C31" s="19" t="s">
        <v>80</v>
      </c>
      <c r="D31" s="21">
        <f t="shared" si="1"/>
        <v>38755.224000000002</v>
      </c>
      <c r="E31" s="22" t="s">
        <v>23</v>
      </c>
      <c r="F31" s="22" t="s">
        <v>17</v>
      </c>
      <c r="G31" s="21" t="s">
        <v>24</v>
      </c>
      <c r="H31" s="23">
        <v>43435</v>
      </c>
      <c r="I31" s="21" t="s">
        <v>19</v>
      </c>
      <c r="J31" s="24">
        <v>48444.03</v>
      </c>
      <c r="K31" s="19">
        <v>3221</v>
      </c>
      <c r="L31" s="20" t="s">
        <v>25</v>
      </c>
    </row>
    <row r="32" spans="1:12" ht="32.25" customHeight="1" x14ac:dyDescent="0.3">
      <c r="A32" s="29">
        <f t="shared" si="2"/>
        <v>26</v>
      </c>
      <c r="B32" s="20" t="s">
        <v>81</v>
      </c>
      <c r="C32" s="19" t="s">
        <v>82</v>
      </c>
      <c r="D32" s="21">
        <f t="shared" si="1"/>
        <v>20000</v>
      </c>
      <c r="E32" s="22" t="s">
        <v>83</v>
      </c>
      <c r="F32" s="22" t="s">
        <v>17</v>
      </c>
      <c r="G32" s="22"/>
      <c r="H32" s="23" t="s">
        <v>42</v>
      </c>
      <c r="I32" s="21" t="s">
        <v>19</v>
      </c>
      <c r="J32" s="21">
        <v>25000</v>
      </c>
      <c r="K32" s="28" t="s">
        <v>84</v>
      </c>
      <c r="L32" s="20" t="s">
        <v>25</v>
      </c>
    </row>
    <row r="33" spans="1:12" ht="20.399999999999999" x14ac:dyDescent="0.3">
      <c r="A33" s="29">
        <f t="shared" si="2"/>
        <v>27</v>
      </c>
      <c r="B33" s="19" t="s">
        <v>85</v>
      </c>
      <c r="C33" s="19" t="s">
        <v>86</v>
      </c>
      <c r="D33" s="21">
        <f t="shared" si="1"/>
        <v>26400</v>
      </c>
      <c r="E33" s="22" t="s">
        <v>23</v>
      </c>
      <c r="F33" s="22" t="s">
        <v>17</v>
      </c>
      <c r="G33" s="21" t="s">
        <v>24</v>
      </c>
      <c r="H33" s="23" t="s">
        <v>42</v>
      </c>
      <c r="I33" s="21" t="s">
        <v>19</v>
      </c>
      <c r="J33" s="21">
        <v>33000</v>
      </c>
      <c r="K33" s="28" t="s">
        <v>87</v>
      </c>
      <c r="L33" s="20" t="s">
        <v>25</v>
      </c>
    </row>
    <row r="34" spans="1:12" ht="20.399999999999999" x14ac:dyDescent="0.3">
      <c r="A34" s="29">
        <f t="shared" si="2"/>
        <v>28</v>
      </c>
      <c r="B34" s="19" t="s">
        <v>88</v>
      </c>
      <c r="C34" s="19" t="s">
        <v>89</v>
      </c>
      <c r="D34" s="21">
        <f t="shared" si="1"/>
        <v>51000</v>
      </c>
      <c r="E34" s="22" t="s">
        <v>83</v>
      </c>
      <c r="F34" s="22" t="s">
        <v>17</v>
      </c>
      <c r="G34" s="21"/>
      <c r="H34" s="23" t="s">
        <v>42</v>
      </c>
      <c r="I34" s="21" t="s">
        <v>19</v>
      </c>
      <c r="J34" s="21">
        <v>63750</v>
      </c>
      <c r="K34" s="28" t="s">
        <v>87</v>
      </c>
      <c r="L34" s="20" t="s">
        <v>25</v>
      </c>
    </row>
    <row r="35" spans="1:12" ht="20.399999999999999" x14ac:dyDescent="0.3">
      <c r="A35" s="29">
        <f t="shared" si="2"/>
        <v>29</v>
      </c>
      <c r="B35" s="20" t="s">
        <v>90</v>
      </c>
      <c r="C35" s="19" t="s">
        <v>91</v>
      </c>
      <c r="D35" s="21">
        <f t="shared" si="1"/>
        <v>12000</v>
      </c>
      <c r="E35" s="22" t="s">
        <v>83</v>
      </c>
      <c r="F35" s="22" t="s">
        <v>17</v>
      </c>
      <c r="G35" s="22"/>
      <c r="H35" s="23" t="s">
        <v>42</v>
      </c>
      <c r="I35" s="21" t="s">
        <v>19</v>
      </c>
      <c r="J35" s="21">
        <v>15000</v>
      </c>
      <c r="K35" s="28" t="s">
        <v>92</v>
      </c>
      <c r="L35" s="20" t="s">
        <v>25</v>
      </c>
    </row>
    <row r="36" spans="1:12" ht="20.399999999999999" x14ac:dyDescent="0.3">
      <c r="A36" s="29">
        <f t="shared" si="2"/>
        <v>30</v>
      </c>
      <c r="B36" s="20" t="s">
        <v>93</v>
      </c>
      <c r="C36" s="19" t="s">
        <v>94</v>
      </c>
      <c r="D36" s="21">
        <v>83898</v>
      </c>
      <c r="E36" s="22" t="s">
        <v>16</v>
      </c>
      <c r="F36" s="22" t="s">
        <v>17</v>
      </c>
      <c r="G36" s="22" t="s">
        <v>18</v>
      </c>
      <c r="H36" s="23" t="s">
        <v>42</v>
      </c>
      <c r="I36" s="21" t="s">
        <v>19</v>
      </c>
      <c r="J36" s="21">
        <v>89211.53</v>
      </c>
      <c r="K36" s="19">
        <v>3221</v>
      </c>
      <c r="L36" s="20" t="s">
        <v>20</v>
      </c>
    </row>
    <row r="37" spans="1:12" ht="34.5" customHeight="1" x14ac:dyDescent="0.3">
      <c r="A37" s="29">
        <f t="shared" si="2"/>
        <v>31</v>
      </c>
      <c r="B37" s="20" t="s">
        <v>95</v>
      </c>
      <c r="C37" s="19" t="s">
        <v>96</v>
      </c>
      <c r="D37" s="21">
        <f>82544.27+14855.22+41962.5</f>
        <v>139361.99</v>
      </c>
      <c r="E37" s="21" t="s">
        <v>23</v>
      </c>
      <c r="F37" s="22" t="s">
        <v>31</v>
      </c>
      <c r="G37" s="21" t="s">
        <v>24</v>
      </c>
      <c r="H37" s="23">
        <v>43435</v>
      </c>
      <c r="I37" s="21" t="s">
        <v>19</v>
      </c>
      <c r="J37" s="24">
        <v>168163.49</v>
      </c>
      <c r="K37" s="28" t="s">
        <v>92</v>
      </c>
      <c r="L37" s="20" t="s">
        <v>25</v>
      </c>
    </row>
    <row r="38" spans="1:12" ht="38.25" customHeight="1" x14ac:dyDescent="0.3">
      <c r="A38" s="29">
        <f t="shared" si="2"/>
        <v>32</v>
      </c>
      <c r="B38" s="20" t="s">
        <v>97</v>
      </c>
      <c r="C38" s="19" t="s">
        <v>98</v>
      </c>
      <c r="D38" s="21">
        <f t="shared" si="1"/>
        <v>110956.376</v>
      </c>
      <c r="E38" s="21" t="s">
        <v>23</v>
      </c>
      <c r="F38" s="22" t="s">
        <v>17</v>
      </c>
      <c r="G38" s="21" t="s">
        <v>24</v>
      </c>
      <c r="H38" s="23">
        <v>43435</v>
      </c>
      <c r="I38" s="21" t="s">
        <v>19</v>
      </c>
      <c r="J38" s="21">
        <v>138695.47</v>
      </c>
      <c r="K38" s="28" t="s">
        <v>99</v>
      </c>
      <c r="L38" s="20" t="s">
        <v>25</v>
      </c>
    </row>
    <row r="39" spans="1:12" ht="20.399999999999999" x14ac:dyDescent="0.3">
      <c r="A39" s="29">
        <f t="shared" si="2"/>
        <v>33</v>
      </c>
      <c r="B39" s="20" t="s">
        <v>100</v>
      </c>
      <c r="C39" s="19" t="s">
        <v>101</v>
      </c>
      <c r="D39" s="21">
        <f t="shared" si="1"/>
        <v>22250</v>
      </c>
      <c r="E39" s="22" t="s">
        <v>83</v>
      </c>
      <c r="F39" s="22" t="s">
        <v>17</v>
      </c>
      <c r="G39" s="21"/>
      <c r="H39" s="23" t="s">
        <v>42</v>
      </c>
      <c r="I39" s="21" t="s">
        <v>19</v>
      </c>
      <c r="J39" s="21">
        <f>28130.66-318.16</f>
        <v>27812.5</v>
      </c>
      <c r="K39" s="28" t="s">
        <v>102</v>
      </c>
      <c r="L39" s="20" t="s">
        <v>25</v>
      </c>
    </row>
    <row r="40" spans="1:12" ht="20.399999999999999" x14ac:dyDescent="0.3">
      <c r="A40" s="29">
        <f t="shared" si="2"/>
        <v>34</v>
      </c>
      <c r="B40" s="19" t="s">
        <v>103</v>
      </c>
      <c r="C40" s="19" t="s">
        <v>104</v>
      </c>
      <c r="D40" s="21">
        <f t="shared" si="1"/>
        <v>16000</v>
      </c>
      <c r="E40" s="21" t="s">
        <v>23</v>
      </c>
      <c r="F40" s="22" t="s">
        <v>17</v>
      </c>
      <c r="G40" s="21" t="s">
        <v>24</v>
      </c>
      <c r="H40" s="23" t="s">
        <v>42</v>
      </c>
      <c r="I40" s="21" t="s">
        <v>19</v>
      </c>
      <c r="J40" s="21">
        <v>20000</v>
      </c>
      <c r="K40" s="28" t="s">
        <v>102</v>
      </c>
      <c r="L40" s="20" t="s">
        <v>25</v>
      </c>
    </row>
    <row r="41" spans="1:12" ht="20.399999999999999" x14ac:dyDescent="0.3">
      <c r="A41" s="29">
        <f t="shared" si="2"/>
        <v>35</v>
      </c>
      <c r="B41" s="19" t="s">
        <v>105</v>
      </c>
      <c r="C41" s="19" t="s">
        <v>106</v>
      </c>
      <c r="D41" s="21">
        <v>7000</v>
      </c>
      <c r="E41" s="21" t="s">
        <v>23</v>
      </c>
      <c r="F41" s="22" t="s">
        <v>17</v>
      </c>
      <c r="G41" s="21" t="s">
        <v>24</v>
      </c>
      <c r="H41" s="23" t="s">
        <v>42</v>
      </c>
      <c r="I41" s="21" t="s">
        <v>19</v>
      </c>
      <c r="J41" s="21">
        <f>D41*1.25</f>
        <v>8750</v>
      </c>
      <c r="K41" s="28" t="s">
        <v>102</v>
      </c>
      <c r="L41" s="20" t="s">
        <v>25</v>
      </c>
    </row>
    <row r="42" spans="1:12" ht="20.399999999999999" x14ac:dyDescent="0.3">
      <c r="A42" s="29">
        <f t="shared" si="2"/>
        <v>36</v>
      </c>
      <c r="B42" s="19" t="s">
        <v>107</v>
      </c>
      <c r="C42" s="19" t="s">
        <v>108</v>
      </c>
      <c r="D42" s="21">
        <v>17000</v>
      </c>
      <c r="E42" s="21" t="s">
        <v>23</v>
      </c>
      <c r="F42" s="22" t="s">
        <v>17</v>
      </c>
      <c r="G42" s="21"/>
      <c r="H42" s="23" t="s">
        <v>42</v>
      </c>
      <c r="I42" s="21" t="s">
        <v>109</v>
      </c>
      <c r="J42" s="21">
        <f>D42*1.25</f>
        <v>21250</v>
      </c>
      <c r="K42" s="28" t="s">
        <v>102</v>
      </c>
      <c r="L42" s="20" t="s">
        <v>25</v>
      </c>
    </row>
    <row r="43" spans="1:12" ht="36" customHeight="1" x14ac:dyDescent="0.3">
      <c r="A43" s="29">
        <f t="shared" si="2"/>
        <v>37</v>
      </c>
      <c r="B43" s="20" t="s">
        <v>110</v>
      </c>
      <c r="C43" s="19" t="s">
        <v>111</v>
      </c>
      <c r="D43" s="21">
        <f t="shared" si="1"/>
        <v>6800</v>
      </c>
      <c r="E43" s="22" t="s">
        <v>83</v>
      </c>
      <c r="F43" s="22" t="s">
        <v>17</v>
      </c>
      <c r="G43" s="21"/>
      <c r="H43" s="23" t="s">
        <v>42</v>
      </c>
      <c r="I43" s="21" t="s">
        <v>19</v>
      </c>
      <c r="J43" s="21">
        <v>8500</v>
      </c>
      <c r="K43" s="28" t="s">
        <v>102</v>
      </c>
      <c r="L43" s="20" t="s">
        <v>25</v>
      </c>
    </row>
    <row r="44" spans="1:12" ht="32.25" customHeight="1" x14ac:dyDescent="0.3">
      <c r="A44" s="29">
        <f t="shared" si="2"/>
        <v>38</v>
      </c>
      <c r="B44" s="20" t="s">
        <v>112</v>
      </c>
      <c r="C44" s="19" t="s">
        <v>113</v>
      </c>
      <c r="D44" s="21">
        <f t="shared" si="1"/>
        <v>4800</v>
      </c>
      <c r="E44" s="22" t="s">
        <v>83</v>
      </c>
      <c r="F44" s="22" t="s">
        <v>17</v>
      </c>
      <c r="G44" s="21"/>
      <c r="H44" s="23" t="s">
        <v>42</v>
      </c>
      <c r="I44" s="21" t="s">
        <v>19</v>
      </c>
      <c r="J44" s="21">
        <v>6000</v>
      </c>
      <c r="K44" s="28" t="s">
        <v>102</v>
      </c>
      <c r="L44" s="20" t="s">
        <v>25</v>
      </c>
    </row>
    <row r="45" spans="1:12" ht="20.399999999999999" x14ac:dyDescent="0.3">
      <c r="A45" s="29">
        <f t="shared" si="2"/>
        <v>39</v>
      </c>
      <c r="B45" s="19" t="s">
        <v>114</v>
      </c>
      <c r="C45" s="19" t="s">
        <v>115</v>
      </c>
      <c r="D45" s="21">
        <f t="shared" si="1"/>
        <v>6880</v>
      </c>
      <c r="E45" s="22" t="s">
        <v>83</v>
      </c>
      <c r="F45" s="22" t="s">
        <v>17</v>
      </c>
      <c r="G45" s="21"/>
      <c r="H45" s="23" t="s">
        <v>42</v>
      </c>
      <c r="I45" s="21" t="s">
        <v>19</v>
      </c>
      <c r="J45" s="21">
        <v>8600</v>
      </c>
      <c r="K45" s="28" t="s">
        <v>102</v>
      </c>
      <c r="L45" s="20" t="s">
        <v>25</v>
      </c>
    </row>
    <row r="46" spans="1:12" ht="20.399999999999999" x14ac:dyDescent="0.3">
      <c r="A46" s="29">
        <f t="shared" si="2"/>
        <v>40</v>
      </c>
      <c r="B46" s="19" t="s">
        <v>116</v>
      </c>
      <c r="C46" s="19" t="s">
        <v>117</v>
      </c>
      <c r="D46" s="21">
        <f t="shared" si="1"/>
        <v>12000</v>
      </c>
      <c r="E46" s="22" t="s">
        <v>83</v>
      </c>
      <c r="F46" s="22" t="s">
        <v>17</v>
      </c>
      <c r="G46" s="21"/>
      <c r="H46" s="23" t="s">
        <v>42</v>
      </c>
      <c r="I46" s="21" t="s">
        <v>19</v>
      </c>
      <c r="J46" s="21">
        <v>15000</v>
      </c>
      <c r="K46" s="28" t="s">
        <v>102</v>
      </c>
      <c r="L46" s="20" t="s">
        <v>25</v>
      </c>
    </row>
    <row r="47" spans="1:12" ht="20.399999999999999" x14ac:dyDescent="0.3">
      <c r="A47" s="29">
        <f t="shared" si="2"/>
        <v>41</v>
      </c>
      <c r="B47" s="19" t="s">
        <v>118</v>
      </c>
      <c r="C47" s="19" t="s">
        <v>119</v>
      </c>
      <c r="D47" s="21">
        <f t="shared" si="1"/>
        <v>11200</v>
      </c>
      <c r="E47" s="22" t="s">
        <v>83</v>
      </c>
      <c r="F47" s="22" t="s">
        <v>17</v>
      </c>
      <c r="G47" s="21"/>
      <c r="H47" s="23" t="s">
        <v>42</v>
      </c>
      <c r="I47" s="21" t="s">
        <v>19</v>
      </c>
      <c r="J47" s="21">
        <v>14000</v>
      </c>
      <c r="K47" s="28" t="s">
        <v>102</v>
      </c>
      <c r="L47" s="20" t="s">
        <v>25</v>
      </c>
    </row>
    <row r="48" spans="1:12" ht="20.399999999999999" x14ac:dyDescent="0.3">
      <c r="A48" s="29">
        <f t="shared" si="2"/>
        <v>42</v>
      </c>
      <c r="B48" s="19" t="s">
        <v>120</v>
      </c>
      <c r="C48" s="19" t="s">
        <v>121</v>
      </c>
      <c r="D48" s="21">
        <f t="shared" si="1"/>
        <v>3000</v>
      </c>
      <c r="E48" s="22" t="s">
        <v>83</v>
      </c>
      <c r="F48" s="22" t="s">
        <v>17</v>
      </c>
      <c r="G48" s="21"/>
      <c r="H48" s="23" t="s">
        <v>42</v>
      </c>
      <c r="I48" s="21" t="s">
        <v>19</v>
      </c>
      <c r="J48" s="21">
        <v>3750</v>
      </c>
      <c r="K48" s="28" t="s">
        <v>102</v>
      </c>
      <c r="L48" s="20" t="s">
        <v>25</v>
      </c>
    </row>
    <row r="49" spans="1:12" ht="20.399999999999999" x14ac:dyDescent="0.3">
      <c r="A49" s="29">
        <f t="shared" si="2"/>
        <v>43</v>
      </c>
      <c r="B49" s="19" t="s">
        <v>122</v>
      </c>
      <c r="C49" s="19" t="s">
        <v>123</v>
      </c>
      <c r="D49" s="21">
        <f t="shared" si="1"/>
        <v>3000</v>
      </c>
      <c r="E49" s="22" t="s">
        <v>83</v>
      </c>
      <c r="F49" s="22" t="s">
        <v>17</v>
      </c>
      <c r="G49" s="22"/>
      <c r="H49" s="23" t="s">
        <v>42</v>
      </c>
      <c r="I49" s="21" t="s">
        <v>19</v>
      </c>
      <c r="J49" s="21">
        <v>3750</v>
      </c>
      <c r="K49" s="28" t="s">
        <v>102</v>
      </c>
      <c r="L49" s="20" t="s">
        <v>25</v>
      </c>
    </row>
    <row r="50" spans="1:12" ht="20.399999999999999" x14ac:dyDescent="0.3">
      <c r="A50" s="29">
        <f t="shared" si="2"/>
        <v>44</v>
      </c>
      <c r="B50" s="19" t="s">
        <v>124</v>
      </c>
      <c r="C50" s="19" t="s">
        <v>125</v>
      </c>
      <c r="D50" s="21">
        <f t="shared" si="1"/>
        <v>1680</v>
      </c>
      <c r="E50" s="22" t="s">
        <v>83</v>
      </c>
      <c r="F50" s="22" t="s">
        <v>17</v>
      </c>
      <c r="G50" s="22"/>
      <c r="H50" s="23" t="s">
        <v>42</v>
      </c>
      <c r="I50" s="21" t="s">
        <v>19</v>
      </c>
      <c r="J50" s="21">
        <v>2100</v>
      </c>
      <c r="K50" s="28" t="s">
        <v>102</v>
      </c>
      <c r="L50" s="20" t="s">
        <v>25</v>
      </c>
    </row>
    <row r="51" spans="1:12" ht="20.399999999999999" x14ac:dyDescent="0.3">
      <c r="A51" s="29">
        <f t="shared" si="2"/>
        <v>45</v>
      </c>
      <c r="B51" s="19" t="s">
        <v>126</v>
      </c>
      <c r="C51" s="19" t="s">
        <v>127</v>
      </c>
      <c r="D51" s="21">
        <f t="shared" si="1"/>
        <v>7520</v>
      </c>
      <c r="E51" s="22" t="s">
        <v>83</v>
      </c>
      <c r="F51" s="22" t="s">
        <v>17</v>
      </c>
      <c r="G51" s="21"/>
      <c r="H51" s="23" t="s">
        <v>42</v>
      </c>
      <c r="I51" s="21" t="s">
        <v>19</v>
      </c>
      <c r="J51" s="21">
        <v>9400</v>
      </c>
      <c r="K51" s="28" t="s">
        <v>102</v>
      </c>
      <c r="L51" s="20" t="s">
        <v>25</v>
      </c>
    </row>
    <row r="52" spans="1:12" ht="20.399999999999999" x14ac:dyDescent="0.3">
      <c r="A52" s="29">
        <f t="shared" si="2"/>
        <v>46</v>
      </c>
      <c r="B52" s="19" t="s">
        <v>128</v>
      </c>
      <c r="C52" s="19" t="s">
        <v>129</v>
      </c>
      <c r="D52" s="21">
        <f t="shared" si="1"/>
        <v>4000</v>
      </c>
      <c r="E52" s="22" t="s">
        <v>83</v>
      </c>
      <c r="F52" s="22" t="s">
        <v>17</v>
      </c>
      <c r="G52" s="21"/>
      <c r="H52" s="23" t="s">
        <v>42</v>
      </c>
      <c r="I52" s="21">
        <v>1</v>
      </c>
      <c r="J52" s="21">
        <v>5000</v>
      </c>
      <c r="K52" s="28" t="s">
        <v>102</v>
      </c>
      <c r="L52" s="20" t="s">
        <v>25</v>
      </c>
    </row>
    <row r="53" spans="1:12" ht="20.399999999999999" x14ac:dyDescent="0.3">
      <c r="A53" s="29">
        <f t="shared" si="2"/>
        <v>47</v>
      </c>
      <c r="B53" s="19" t="s">
        <v>130</v>
      </c>
      <c r="C53" s="19" t="s">
        <v>131</v>
      </c>
      <c r="D53" s="21">
        <f t="shared" si="1"/>
        <v>15760</v>
      </c>
      <c r="E53" s="22" t="s">
        <v>83</v>
      </c>
      <c r="F53" s="22" t="s">
        <v>17</v>
      </c>
      <c r="G53" s="21"/>
      <c r="H53" s="23" t="s">
        <v>42</v>
      </c>
      <c r="I53" s="22" t="s">
        <v>19</v>
      </c>
      <c r="J53" s="21">
        <v>19700</v>
      </c>
      <c r="K53" s="28" t="s">
        <v>132</v>
      </c>
      <c r="L53" s="20" t="s">
        <v>25</v>
      </c>
    </row>
    <row r="54" spans="1:12" ht="51.75" customHeight="1" x14ac:dyDescent="0.3">
      <c r="A54" s="29">
        <f t="shared" si="2"/>
        <v>48</v>
      </c>
      <c r="B54" s="20" t="s">
        <v>133</v>
      </c>
      <c r="C54" s="19" t="s">
        <v>134</v>
      </c>
      <c r="D54" s="21">
        <f t="shared" si="1"/>
        <v>6320</v>
      </c>
      <c r="E54" s="22" t="s">
        <v>83</v>
      </c>
      <c r="F54" s="22" t="s">
        <v>17</v>
      </c>
      <c r="G54" s="21"/>
      <c r="H54" s="23" t="s">
        <v>42</v>
      </c>
      <c r="I54" s="22" t="s">
        <v>19</v>
      </c>
      <c r="J54" s="21">
        <v>7900</v>
      </c>
      <c r="K54" s="28" t="s">
        <v>132</v>
      </c>
      <c r="L54" s="20" t="s">
        <v>25</v>
      </c>
    </row>
    <row r="55" spans="1:12" ht="20.399999999999999" x14ac:dyDescent="0.3">
      <c r="A55" s="29">
        <f t="shared" si="2"/>
        <v>49</v>
      </c>
      <c r="B55" s="20" t="s">
        <v>135</v>
      </c>
      <c r="C55" s="19" t="s">
        <v>136</v>
      </c>
      <c r="D55" s="21">
        <f t="shared" si="1"/>
        <v>7200</v>
      </c>
      <c r="E55" s="22" t="s">
        <v>83</v>
      </c>
      <c r="F55" s="22" t="s">
        <v>17</v>
      </c>
      <c r="G55" s="21"/>
      <c r="H55" s="23" t="s">
        <v>42</v>
      </c>
      <c r="I55" s="22" t="s">
        <v>19</v>
      </c>
      <c r="J55" s="21">
        <v>9000</v>
      </c>
      <c r="K55" s="28" t="s">
        <v>137</v>
      </c>
      <c r="L55" s="20" t="s">
        <v>25</v>
      </c>
    </row>
    <row r="56" spans="1:12" ht="36" customHeight="1" x14ac:dyDescent="0.3">
      <c r="A56" s="29">
        <f t="shared" si="2"/>
        <v>50</v>
      </c>
      <c r="B56" s="20" t="s">
        <v>138</v>
      </c>
      <c r="C56" s="19" t="s">
        <v>139</v>
      </c>
      <c r="D56" s="21">
        <f t="shared" si="1"/>
        <v>58400</v>
      </c>
      <c r="E56" s="22" t="s">
        <v>34</v>
      </c>
      <c r="F56" s="22" t="s">
        <v>17</v>
      </c>
      <c r="G56" s="22" t="s">
        <v>18</v>
      </c>
      <c r="H56" s="23" t="s">
        <v>42</v>
      </c>
      <c r="I56" s="22" t="s">
        <v>19</v>
      </c>
      <c r="J56" s="21">
        <v>73000</v>
      </c>
      <c r="K56" s="28" t="s">
        <v>140</v>
      </c>
      <c r="L56" s="20" t="s">
        <v>20</v>
      </c>
    </row>
    <row r="57" spans="1:12" ht="30" customHeight="1" x14ac:dyDescent="0.3">
      <c r="A57" s="29">
        <f t="shared" si="2"/>
        <v>51</v>
      </c>
      <c r="B57" s="20" t="s">
        <v>141</v>
      </c>
      <c r="C57" s="19" t="s">
        <v>142</v>
      </c>
      <c r="D57" s="21">
        <f t="shared" si="1"/>
        <v>4000</v>
      </c>
      <c r="E57" s="22" t="s">
        <v>83</v>
      </c>
      <c r="F57" s="22" t="s">
        <v>17</v>
      </c>
      <c r="G57" s="21"/>
      <c r="H57" s="23" t="s">
        <v>42</v>
      </c>
      <c r="I57" s="22" t="s">
        <v>19</v>
      </c>
      <c r="J57" s="21">
        <v>5000</v>
      </c>
      <c r="K57" s="28" t="s">
        <v>140</v>
      </c>
      <c r="L57" s="20" t="s">
        <v>25</v>
      </c>
    </row>
    <row r="58" spans="1:12" ht="28.5" customHeight="1" x14ac:dyDescent="0.3">
      <c r="A58" s="29">
        <f t="shared" si="2"/>
        <v>52</v>
      </c>
      <c r="B58" s="20" t="s">
        <v>143</v>
      </c>
      <c r="C58" s="19" t="s">
        <v>144</v>
      </c>
      <c r="D58" s="21">
        <f t="shared" si="1"/>
        <v>19200</v>
      </c>
      <c r="E58" s="21" t="s">
        <v>83</v>
      </c>
      <c r="F58" s="22" t="s">
        <v>17</v>
      </c>
      <c r="G58" s="21"/>
      <c r="H58" s="23" t="s">
        <v>42</v>
      </c>
      <c r="I58" s="22" t="s">
        <v>19</v>
      </c>
      <c r="J58" s="21">
        <v>24000</v>
      </c>
      <c r="K58" s="28" t="s">
        <v>145</v>
      </c>
      <c r="L58" s="20" t="s">
        <v>25</v>
      </c>
    </row>
    <row r="59" spans="1:12" ht="30" customHeight="1" x14ac:dyDescent="0.3">
      <c r="A59" s="29">
        <f t="shared" si="2"/>
        <v>53</v>
      </c>
      <c r="B59" s="20" t="s">
        <v>146</v>
      </c>
      <c r="C59" s="19" t="s">
        <v>147</v>
      </c>
      <c r="D59" s="21">
        <f t="shared" si="1"/>
        <v>52930</v>
      </c>
      <c r="E59" s="21" t="s">
        <v>23</v>
      </c>
      <c r="F59" s="22" t="s">
        <v>17</v>
      </c>
      <c r="G59" s="21" t="s">
        <v>24</v>
      </c>
      <c r="H59" s="23">
        <v>43435</v>
      </c>
      <c r="I59" s="22" t="s">
        <v>19</v>
      </c>
      <c r="J59" s="21">
        <v>66162.5</v>
      </c>
      <c r="K59" s="28" t="s">
        <v>62</v>
      </c>
      <c r="L59" s="20" t="s">
        <v>25</v>
      </c>
    </row>
    <row r="60" spans="1:12" ht="20.399999999999999" x14ac:dyDescent="0.3">
      <c r="A60" s="29">
        <f t="shared" si="2"/>
        <v>54</v>
      </c>
      <c r="B60" s="19" t="s">
        <v>148</v>
      </c>
      <c r="C60" s="19" t="s">
        <v>149</v>
      </c>
      <c r="D60" s="21">
        <f t="shared" si="1"/>
        <v>24000</v>
      </c>
      <c r="E60" s="21" t="s">
        <v>23</v>
      </c>
      <c r="F60" s="22" t="s">
        <v>17</v>
      </c>
      <c r="G60" s="21" t="s">
        <v>24</v>
      </c>
      <c r="H60" s="23">
        <v>43435</v>
      </c>
      <c r="I60" s="22" t="s">
        <v>19</v>
      </c>
      <c r="J60" s="21">
        <v>30000</v>
      </c>
      <c r="K60" s="28" t="s">
        <v>62</v>
      </c>
      <c r="L60" s="20" t="s">
        <v>25</v>
      </c>
    </row>
    <row r="61" spans="1:12" ht="62.25" customHeight="1" x14ac:dyDescent="0.3">
      <c r="A61" s="29">
        <f t="shared" si="2"/>
        <v>55</v>
      </c>
      <c r="B61" s="20" t="s">
        <v>150</v>
      </c>
      <c r="C61" s="19" t="s">
        <v>151</v>
      </c>
      <c r="D61" s="21">
        <f t="shared" si="1"/>
        <v>24000</v>
      </c>
      <c r="E61" s="21" t="s">
        <v>23</v>
      </c>
      <c r="F61" s="22" t="s">
        <v>17</v>
      </c>
      <c r="G61" s="21"/>
      <c r="H61" s="23" t="s">
        <v>42</v>
      </c>
      <c r="I61" s="22" t="s">
        <v>19</v>
      </c>
      <c r="J61" s="21">
        <v>30000</v>
      </c>
      <c r="K61" s="28" t="s">
        <v>62</v>
      </c>
      <c r="L61" s="20" t="s">
        <v>25</v>
      </c>
    </row>
    <row r="62" spans="1:12" ht="26.25" customHeight="1" x14ac:dyDescent="0.3">
      <c r="A62" s="29">
        <f t="shared" si="2"/>
        <v>56</v>
      </c>
      <c r="B62" s="20" t="s">
        <v>152</v>
      </c>
      <c r="C62" s="19" t="s">
        <v>153</v>
      </c>
      <c r="D62" s="21">
        <f t="shared" si="1"/>
        <v>15616</v>
      </c>
      <c r="E62" s="21" t="s">
        <v>154</v>
      </c>
      <c r="F62" s="22" t="s">
        <v>17</v>
      </c>
      <c r="G62" s="21" t="s">
        <v>24</v>
      </c>
      <c r="H62" s="23">
        <v>43435</v>
      </c>
      <c r="I62" s="22" t="s">
        <v>19</v>
      </c>
      <c r="J62" s="21">
        <v>19520</v>
      </c>
      <c r="K62" s="28" t="s">
        <v>155</v>
      </c>
      <c r="L62" s="20" t="s">
        <v>25</v>
      </c>
    </row>
    <row r="63" spans="1:12" ht="25.5" customHeight="1" x14ac:dyDescent="0.3">
      <c r="A63" s="29">
        <f t="shared" si="2"/>
        <v>57</v>
      </c>
      <c r="B63" s="20" t="s">
        <v>156</v>
      </c>
      <c r="C63" s="19" t="s">
        <v>157</v>
      </c>
      <c r="D63" s="21">
        <v>27800</v>
      </c>
      <c r="E63" s="21" t="s">
        <v>23</v>
      </c>
      <c r="F63" s="22" t="s">
        <v>17</v>
      </c>
      <c r="G63" s="21" t="s">
        <v>24</v>
      </c>
      <c r="H63" s="23">
        <v>43435</v>
      </c>
      <c r="I63" s="21" t="s">
        <v>19</v>
      </c>
      <c r="J63" s="21">
        <v>27800</v>
      </c>
      <c r="K63" s="28" t="s">
        <v>155</v>
      </c>
      <c r="L63" s="20" t="s">
        <v>25</v>
      </c>
    </row>
    <row r="64" spans="1:12" ht="24.75" customHeight="1" x14ac:dyDescent="0.3">
      <c r="A64" s="29">
        <f t="shared" si="2"/>
        <v>58</v>
      </c>
      <c r="B64" s="20" t="s">
        <v>158</v>
      </c>
      <c r="C64" s="19" t="s">
        <v>159</v>
      </c>
      <c r="D64" s="21">
        <f t="shared" si="1"/>
        <v>48000</v>
      </c>
      <c r="E64" s="21" t="s">
        <v>83</v>
      </c>
      <c r="F64" s="22" t="s">
        <v>17</v>
      </c>
      <c r="G64" s="21"/>
      <c r="H64" s="23" t="s">
        <v>42</v>
      </c>
      <c r="I64" s="21" t="s">
        <v>19</v>
      </c>
      <c r="J64" s="21">
        <v>60000</v>
      </c>
      <c r="K64" s="28" t="s">
        <v>160</v>
      </c>
      <c r="L64" s="20" t="s">
        <v>25</v>
      </c>
    </row>
    <row r="65" spans="1:12" ht="20.399999999999999" x14ac:dyDescent="0.3">
      <c r="A65" s="29">
        <f t="shared" si="2"/>
        <v>59</v>
      </c>
      <c r="B65" s="20" t="s">
        <v>161</v>
      </c>
      <c r="C65" s="19" t="s">
        <v>162</v>
      </c>
      <c r="D65" s="21">
        <f t="shared" si="1"/>
        <v>53600</v>
      </c>
      <c r="E65" s="21" t="s">
        <v>23</v>
      </c>
      <c r="F65" s="22" t="s">
        <v>17</v>
      </c>
      <c r="G65" s="21" t="s">
        <v>24</v>
      </c>
      <c r="H65" s="23" t="s">
        <v>42</v>
      </c>
      <c r="I65" s="21" t="s">
        <v>19</v>
      </c>
      <c r="J65" s="21">
        <v>67000</v>
      </c>
      <c r="K65" s="28" t="s">
        <v>163</v>
      </c>
      <c r="L65" s="20" t="s">
        <v>25</v>
      </c>
    </row>
    <row r="66" spans="1:12" ht="27" customHeight="1" x14ac:dyDescent="0.3">
      <c r="A66" s="29">
        <f t="shared" si="2"/>
        <v>60</v>
      </c>
      <c r="B66" s="20" t="s">
        <v>164</v>
      </c>
      <c r="C66" s="19" t="s">
        <v>165</v>
      </c>
      <c r="D66" s="21">
        <f t="shared" si="1"/>
        <v>9600</v>
      </c>
      <c r="E66" s="21" t="s">
        <v>23</v>
      </c>
      <c r="F66" s="22" t="s">
        <v>17</v>
      </c>
      <c r="G66" s="21" t="s">
        <v>24</v>
      </c>
      <c r="H66" s="23">
        <v>43435</v>
      </c>
      <c r="I66" s="22" t="s">
        <v>19</v>
      </c>
      <c r="J66" s="24">
        <v>12000</v>
      </c>
      <c r="K66" s="28" t="s">
        <v>166</v>
      </c>
      <c r="L66" s="20" t="s">
        <v>25</v>
      </c>
    </row>
    <row r="67" spans="1:12" ht="24" customHeight="1" x14ac:dyDescent="0.3">
      <c r="A67" s="29">
        <f t="shared" si="2"/>
        <v>61</v>
      </c>
      <c r="B67" s="20" t="s">
        <v>167</v>
      </c>
      <c r="C67" s="19" t="s">
        <v>168</v>
      </c>
      <c r="D67" s="21">
        <f t="shared" si="1"/>
        <v>29600</v>
      </c>
      <c r="E67" s="21" t="s">
        <v>23</v>
      </c>
      <c r="F67" s="22" t="s">
        <v>17</v>
      </c>
      <c r="G67" s="21" t="s">
        <v>24</v>
      </c>
      <c r="H67" s="23">
        <v>43647</v>
      </c>
      <c r="I67" s="22" t="s">
        <v>19</v>
      </c>
      <c r="J67" s="21">
        <v>37000</v>
      </c>
      <c r="K67" s="28" t="s">
        <v>166</v>
      </c>
      <c r="L67" s="20" t="s">
        <v>25</v>
      </c>
    </row>
    <row r="68" spans="1:12" ht="27" customHeight="1" x14ac:dyDescent="0.3">
      <c r="A68" s="29">
        <f t="shared" si="2"/>
        <v>62</v>
      </c>
      <c r="B68" s="20" t="s">
        <v>169</v>
      </c>
      <c r="C68" s="19" t="s">
        <v>170</v>
      </c>
      <c r="D68" s="21">
        <f t="shared" si="1"/>
        <v>5600</v>
      </c>
      <c r="E68" s="21" t="s">
        <v>23</v>
      </c>
      <c r="F68" s="22" t="s">
        <v>17</v>
      </c>
      <c r="G68" s="21" t="s">
        <v>24</v>
      </c>
      <c r="H68" s="23" t="s">
        <v>42</v>
      </c>
      <c r="I68" s="22" t="s">
        <v>19</v>
      </c>
      <c r="J68" s="21">
        <v>7000</v>
      </c>
      <c r="K68" s="28" t="s">
        <v>166</v>
      </c>
      <c r="L68" s="20" t="s">
        <v>25</v>
      </c>
    </row>
    <row r="69" spans="1:12" ht="28.5" customHeight="1" x14ac:dyDescent="0.3">
      <c r="A69" s="29">
        <f t="shared" si="2"/>
        <v>63</v>
      </c>
      <c r="B69" s="20" t="s">
        <v>171</v>
      </c>
      <c r="C69" s="19" t="s">
        <v>172</v>
      </c>
      <c r="D69" s="21">
        <f t="shared" si="1"/>
        <v>16000</v>
      </c>
      <c r="E69" s="21" t="s">
        <v>83</v>
      </c>
      <c r="F69" s="22" t="s">
        <v>17</v>
      </c>
      <c r="G69" s="21"/>
      <c r="H69" s="23" t="s">
        <v>42</v>
      </c>
      <c r="I69" s="22" t="s">
        <v>19</v>
      </c>
      <c r="J69" s="21">
        <v>20000</v>
      </c>
      <c r="K69" s="28" t="s">
        <v>173</v>
      </c>
      <c r="L69" s="20" t="s">
        <v>25</v>
      </c>
    </row>
    <row r="70" spans="1:12" ht="28.5" customHeight="1" x14ac:dyDescent="0.3">
      <c r="A70" s="29">
        <f t="shared" si="2"/>
        <v>64</v>
      </c>
      <c r="B70" s="20" t="s">
        <v>174</v>
      </c>
      <c r="C70" s="19" t="s">
        <v>175</v>
      </c>
      <c r="D70" s="21">
        <f t="shared" si="1"/>
        <v>10000</v>
      </c>
      <c r="E70" s="21" t="s">
        <v>83</v>
      </c>
      <c r="F70" s="22" t="s">
        <v>17</v>
      </c>
      <c r="G70" s="21"/>
      <c r="H70" s="23" t="s">
        <v>42</v>
      </c>
      <c r="I70" s="22" t="s">
        <v>19</v>
      </c>
      <c r="J70" s="21">
        <v>12500</v>
      </c>
      <c r="K70" s="28" t="s">
        <v>176</v>
      </c>
      <c r="L70" s="20" t="s">
        <v>25</v>
      </c>
    </row>
    <row r="71" spans="1:12" ht="20.399999999999999" x14ac:dyDescent="0.3">
      <c r="A71" s="29">
        <f t="shared" si="2"/>
        <v>65</v>
      </c>
      <c r="B71" s="20" t="s">
        <v>177</v>
      </c>
      <c r="C71" s="19" t="s">
        <v>178</v>
      </c>
      <c r="D71" s="21">
        <f t="shared" si="1"/>
        <v>2160</v>
      </c>
      <c r="E71" s="21" t="s">
        <v>83</v>
      </c>
      <c r="F71" s="22" t="s">
        <v>17</v>
      </c>
      <c r="G71" s="21"/>
      <c r="H71" s="23" t="s">
        <v>42</v>
      </c>
      <c r="I71" s="22" t="s">
        <v>19</v>
      </c>
      <c r="J71" s="21">
        <v>2700</v>
      </c>
      <c r="K71" s="28" t="s">
        <v>179</v>
      </c>
      <c r="L71" s="20" t="s">
        <v>25</v>
      </c>
    </row>
    <row r="72" spans="1:12" ht="27" customHeight="1" x14ac:dyDescent="0.3">
      <c r="A72" s="29">
        <f t="shared" si="2"/>
        <v>66</v>
      </c>
      <c r="B72" s="20" t="s">
        <v>180</v>
      </c>
      <c r="C72" s="19" t="s">
        <v>181</v>
      </c>
      <c r="D72" s="21">
        <f t="shared" si="1"/>
        <v>135914.552</v>
      </c>
      <c r="E72" s="21" t="s">
        <v>23</v>
      </c>
      <c r="F72" s="22" t="s">
        <v>17</v>
      </c>
      <c r="G72" s="21" t="s">
        <v>24</v>
      </c>
      <c r="H72" s="23" t="s">
        <v>42</v>
      </c>
      <c r="I72" s="22" t="s">
        <v>19</v>
      </c>
      <c r="J72" s="21">
        <f>169893.19</f>
        <v>169893.19</v>
      </c>
      <c r="K72" s="26" t="s">
        <v>182</v>
      </c>
      <c r="L72" s="20" t="s">
        <v>25</v>
      </c>
    </row>
    <row r="73" spans="1:12" ht="28.5" customHeight="1" x14ac:dyDescent="0.3">
      <c r="A73" s="29">
        <f t="shared" si="2"/>
        <v>67</v>
      </c>
      <c r="B73" s="20" t="s">
        <v>183</v>
      </c>
      <c r="C73" s="19" t="s">
        <v>184</v>
      </c>
      <c r="D73" s="21">
        <f t="shared" si="1"/>
        <v>24000</v>
      </c>
      <c r="E73" s="21" t="s">
        <v>83</v>
      </c>
      <c r="F73" s="22" t="s">
        <v>17</v>
      </c>
      <c r="G73" s="21" t="s">
        <v>24</v>
      </c>
      <c r="H73" s="23" t="s">
        <v>42</v>
      </c>
      <c r="I73" s="22" t="s">
        <v>19</v>
      </c>
      <c r="J73" s="21">
        <v>30000</v>
      </c>
      <c r="K73" s="26" t="s">
        <v>182</v>
      </c>
      <c r="L73" s="20" t="s">
        <v>25</v>
      </c>
    </row>
    <row r="74" spans="1:12" ht="25.5" customHeight="1" x14ac:dyDescent="0.3">
      <c r="A74" s="29">
        <f t="shared" si="2"/>
        <v>68</v>
      </c>
      <c r="B74" s="20" t="s">
        <v>185</v>
      </c>
      <c r="C74" s="19" t="s">
        <v>181</v>
      </c>
      <c r="D74" s="21">
        <f t="shared" si="1"/>
        <v>14400</v>
      </c>
      <c r="E74" s="21" t="s">
        <v>83</v>
      </c>
      <c r="F74" s="22" t="s">
        <v>17</v>
      </c>
      <c r="G74" s="21" t="s">
        <v>24</v>
      </c>
      <c r="H74" s="23" t="s">
        <v>42</v>
      </c>
      <c r="I74" s="22" t="s">
        <v>19</v>
      </c>
      <c r="J74" s="21">
        <v>18000</v>
      </c>
      <c r="K74" s="26" t="s">
        <v>182</v>
      </c>
      <c r="L74" s="20" t="s">
        <v>25</v>
      </c>
    </row>
    <row r="75" spans="1:12" ht="20.399999999999999" x14ac:dyDescent="0.3">
      <c r="A75" s="29">
        <f t="shared" si="2"/>
        <v>69</v>
      </c>
      <c r="B75" s="20" t="s">
        <v>186</v>
      </c>
      <c r="C75" s="19" t="s">
        <v>181</v>
      </c>
      <c r="D75" s="21">
        <v>16000</v>
      </c>
      <c r="E75" s="21" t="s">
        <v>83</v>
      </c>
      <c r="F75" s="22" t="s">
        <v>17</v>
      </c>
      <c r="G75" s="21" t="s">
        <v>24</v>
      </c>
      <c r="H75" s="23" t="s">
        <v>42</v>
      </c>
      <c r="I75" s="22" t="s">
        <v>19</v>
      </c>
      <c r="J75" s="21">
        <v>20000</v>
      </c>
      <c r="K75" s="28" t="s">
        <v>182</v>
      </c>
      <c r="L75" s="20" t="s">
        <v>25</v>
      </c>
    </row>
    <row r="76" spans="1:12" ht="34.5" customHeight="1" x14ac:dyDescent="0.3">
      <c r="A76" s="29">
        <f t="shared" si="2"/>
        <v>70</v>
      </c>
      <c r="B76" s="20" t="s">
        <v>187</v>
      </c>
      <c r="C76" s="19" t="s">
        <v>188</v>
      </c>
      <c r="D76" s="21">
        <f t="shared" si="1"/>
        <v>11200</v>
      </c>
      <c r="E76" s="21" t="s">
        <v>83</v>
      </c>
      <c r="F76" s="22" t="s">
        <v>17</v>
      </c>
      <c r="G76" s="21"/>
      <c r="H76" s="23" t="s">
        <v>42</v>
      </c>
      <c r="I76" s="22" t="s">
        <v>19</v>
      </c>
      <c r="J76" s="21">
        <v>14000</v>
      </c>
      <c r="K76" s="28" t="s">
        <v>189</v>
      </c>
      <c r="L76" s="20" t="s">
        <v>25</v>
      </c>
    </row>
    <row r="77" spans="1:12" ht="32.25" customHeight="1" x14ac:dyDescent="0.3">
      <c r="A77" s="29">
        <f t="shared" si="2"/>
        <v>71</v>
      </c>
      <c r="B77" s="20" t="s">
        <v>190</v>
      </c>
      <c r="C77" s="19" t="s">
        <v>191</v>
      </c>
      <c r="D77" s="21">
        <f t="shared" ref="D77:D95" si="3">J77/1.25</f>
        <v>33600</v>
      </c>
      <c r="E77" s="21" t="s">
        <v>83</v>
      </c>
      <c r="F77" s="22" t="s">
        <v>17</v>
      </c>
      <c r="G77" s="21"/>
      <c r="H77" s="23" t="s">
        <v>42</v>
      </c>
      <c r="I77" s="22" t="s">
        <v>19</v>
      </c>
      <c r="J77" s="21">
        <v>42000</v>
      </c>
      <c r="K77" s="26" t="s">
        <v>182</v>
      </c>
      <c r="L77" s="20" t="s">
        <v>25</v>
      </c>
    </row>
    <row r="78" spans="1:12" ht="30.75" customHeight="1" x14ac:dyDescent="0.3">
      <c r="A78" s="29">
        <f t="shared" si="2"/>
        <v>72</v>
      </c>
      <c r="B78" s="20" t="s">
        <v>192</v>
      </c>
      <c r="C78" s="19" t="s">
        <v>193</v>
      </c>
      <c r="D78" s="21">
        <f t="shared" si="3"/>
        <v>16800</v>
      </c>
      <c r="E78" s="21" t="s">
        <v>83</v>
      </c>
      <c r="F78" s="22" t="s">
        <v>17</v>
      </c>
      <c r="G78" s="21"/>
      <c r="H78" s="23" t="s">
        <v>42</v>
      </c>
      <c r="I78" s="22" t="s">
        <v>19</v>
      </c>
      <c r="J78" s="21">
        <v>21000</v>
      </c>
      <c r="K78" s="26" t="s">
        <v>182</v>
      </c>
      <c r="L78" s="20" t="s">
        <v>25</v>
      </c>
    </row>
    <row r="79" spans="1:12" ht="28.5" customHeight="1" x14ac:dyDescent="0.3">
      <c r="A79" s="29">
        <f t="shared" si="2"/>
        <v>73</v>
      </c>
      <c r="B79" s="20" t="s">
        <v>194</v>
      </c>
      <c r="C79" s="19" t="s">
        <v>181</v>
      </c>
      <c r="D79" s="21">
        <f t="shared" si="3"/>
        <v>54400</v>
      </c>
      <c r="E79" s="21" t="s">
        <v>23</v>
      </c>
      <c r="F79" s="22" t="s">
        <v>17</v>
      </c>
      <c r="G79" s="21" t="s">
        <v>24</v>
      </c>
      <c r="H79" s="23" t="s">
        <v>42</v>
      </c>
      <c r="I79" s="22" t="s">
        <v>19</v>
      </c>
      <c r="J79" s="21">
        <v>68000</v>
      </c>
      <c r="K79" s="26" t="s">
        <v>182</v>
      </c>
      <c r="L79" s="20" t="s">
        <v>25</v>
      </c>
    </row>
    <row r="80" spans="1:12" ht="27.75" customHeight="1" x14ac:dyDescent="0.3">
      <c r="A80" s="29">
        <f t="shared" si="2"/>
        <v>74</v>
      </c>
      <c r="B80" s="20" t="s">
        <v>195</v>
      </c>
      <c r="C80" s="19" t="s">
        <v>181</v>
      </c>
      <c r="D80" s="21">
        <f t="shared" si="3"/>
        <v>41600</v>
      </c>
      <c r="E80" s="21" t="s">
        <v>23</v>
      </c>
      <c r="F80" s="22" t="s">
        <v>17</v>
      </c>
      <c r="G80" s="21" t="s">
        <v>24</v>
      </c>
      <c r="H80" s="23" t="s">
        <v>42</v>
      </c>
      <c r="I80" s="22" t="s">
        <v>19</v>
      </c>
      <c r="J80" s="21">
        <v>52000</v>
      </c>
      <c r="K80" s="26" t="s">
        <v>182</v>
      </c>
      <c r="L80" s="20" t="s">
        <v>25</v>
      </c>
    </row>
    <row r="81" spans="1:12" ht="33" customHeight="1" x14ac:dyDescent="0.3">
      <c r="A81" s="29">
        <f t="shared" si="2"/>
        <v>75</v>
      </c>
      <c r="B81" s="20" t="s">
        <v>196</v>
      </c>
      <c r="C81" s="19" t="s">
        <v>197</v>
      </c>
      <c r="D81" s="21">
        <f t="shared" si="3"/>
        <v>8000</v>
      </c>
      <c r="E81" s="21" t="s">
        <v>83</v>
      </c>
      <c r="F81" s="22" t="s">
        <v>17</v>
      </c>
      <c r="G81" s="21"/>
      <c r="H81" s="23" t="s">
        <v>42</v>
      </c>
      <c r="I81" s="22" t="s">
        <v>19</v>
      </c>
      <c r="J81" s="21">
        <v>10000</v>
      </c>
      <c r="K81" s="26" t="s">
        <v>182</v>
      </c>
      <c r="L81" s="20" t="s">
        <v>25</v>
      </c>
    </row>
    <row r="82" spans="1:12" ht="38.25" customHeight="1" x14ac:dyDescent="0.3">
      <c r="A82" s="29">
        <f t="shared" si="2"/>
        <v>76</v>
      </c>
      <c r="B82" s="20" t="s">
        <v>198</v>
      </c>
      <c r="C82" s="19" t="s">
        <v>199</v>
      </c>
      <c r="D82" s="21">
        <f t="shared" si="3"/>
        <v>1760</v>
      </c>
      <c r="E82" s="21" t="s">
        <v>83</v>
      </c>
      <c r="F82" s="22" t="s">
        <v>17</v>
      </c>
      <c r="G82" s="21"/>
      <c r="H82" s="23" t="s">
        <v>42</v>
      </c>
      <c r="I82" s="22" t="s">
        <v>19</v>
      </c>
      <c r="J82" s="21">
        <v>2200</v>
      </c>
      <c r="K82" s="26" t="s">
        <v>182</v>
      </c>
      <c r="L82" s="20" t="s">
        <v>25</v>
      </c>
    </row>
    <row r="83" spans="1:12" ht="34.5" customHeight="1" x14ac:dyDescent="0.3">
      <c r="A83" s="29">
        <f t="shared" si="2"/>
        <v>77</v>
      </c>
      <c r="B83" s="20" t="s">
        <v>200</v>
      </c>
      <c r="C83" s="19" t="s">
        <v>201</v>
      </c>
      <c r="D83" s="21">
        <f t="shared" si="3"/>
        <v>48000</v>
      </c>
      <c r="E83" s="21" t="s">
        <v>83</v>
      </c>
      <c r="F83" s="22" t="s">
        <v>17</v>
      </c>
      <c r="G83" s="21"/>
      <c r="H83" s="23" t="s">
        <v>42</v>
      </c>
      <c r="I83" s="22" t="s">
        <v>19</v>
      </c>
      <c r="J83" s="21">
        <v>60000</v>
      </c>
      <c r="K83" s="26" t="s">
        <v>182</v>
      </c>
      <c r="L83" s="20" t="s">
        <v>25</v>
      </c>
    </row>
    <row r="84" spans="1:12" ht="20.399999999999999" x14ac:dyDescent="0.3">
      <c r="A84" s="29">
        <f t="shared" si="2"/>
        <v>78</v>
      </c>
      <c r="B84" s="20" t="s">
        <v>202</v>
      </c>
      <c r="C84" s="19" t="s">
        <v>203</v>
      </c>
      <c r="D84" s="21">
        <f t="shared" si="3"/>
        <v>9600</v>
      </c>
      <c r="E84" s="21" t="s">
        <v>83</v>
      </c>
      <c r="F84" s="22" t="s">
        <v>17</v>
      </c>
      <c r="G84" s="21"/>
      <c r="H84" s="23" t="s">
        <v>42</v>
      </c>
      <c r="I84" s="22" t="s">
        <v>19</v>
      </c>
      <c r="J84" s="21">
        <v>12000</v>
      </c>
      <c r="K84" s="26" t="s">
        <v>182</v>
      </c>
      <c r="L84" s="20" t="s">
        <v>25</v>
      </c>
    </row>
    <row r="85" spans="1:12" ht="20.399999999999999" x14ac:dyDescent="0.3">
      <c r="A85" s="29">
        <f t="shared" si="2"/>
        <v>79</v>
      </c>
      <c r="B85" s="20" t="s">
        <v>204</v>
      </c>
      <c r="C85" s="19" t="s">
        <v>205</v>
      </c>
      <c r="D85" s="21">
        <f t="shared" si="3"/>
        <v>36000</v>
      </c>
      <c r="E85" s="21" t="s">
        <v>83</v>
      </c>
      <c r="F85" s="22" t="s">
        <v>17</v>
      </c>
      <c r="G85" s="21"/>
      <c r="H85" s="23" t="s">
        <v>42</v>
      </c>
      <c r="I85" s="22" t="s">
        <v>19</v>
      </c>
      <c r="J85" s="21">
        <v>45000</v>
      </c>
      <c r="K85" s="26" t="s">
        <v>182</v>
      </c>
      <c r="L85" s="20" t="s">
        <v>25</v>
      </c>
    </row>
    <row r="86" spans="1:12" ht="33" customHeight="1" x14ac:dyDescent="0.3">
      <c r="A86" s="29">
        <f t="shared" si="2"/>
        <v>80</v>
      </c>
      <c r="B86" s="20" t="s">
        <v>206</v>
      </c>
      <c r="C86" s="19" t="s">
        <v>207</v>
      </c>
      <c r="D86" s="21">
        <f t="shared" si="3"/>
        <v>29600</v>
      </c>
      <c r="E86" s="21" t="s">
        <v>83</v>
      </c>
      <c r="F86" s="22" t="s">
        <v>17</v>
      </c>
      <c r="G86" s="21"/>
      <c r="H86" s="23" t="s">
        <v>42</v>
      </c>
      <c r="I86" s="22" t="s">
        <v>19</v>
      </c>
      <c r="J86" s="21">
        <v>37000</v>
      </c>
      <c r="K86" s="26" t="s">
        <v>182</v>
      </c>
      <c r="L86" s="20" t="s">
        <v>25</v>
      </c>
    </row>
    <row r="87" spans="1:12" ht="40.5" customHeight="1" x14ac:dyDescent="0.3">
      <c r="A87" s="29">
        <f t="shared" si="2"/>
        <v>81</v>
      </c>
      <c r="B87" s="20" t="s">
        <v>208</v>
      </c>
      <c r="C87" s="19" t="s">
        <v>209</v>
      </c>
      <c r="D87" s="21">
        <f t="shared" si="3"/>
        <v>20000</v>
      </c>
      <c r="E87" s="21" t="s">
        <v>83</v>
      </c>
      <c r="F87" s="22" t="s">
        <v>17</v>
      </c>
      <c r="G87" s="21"/>
      <c r="H87" s="23" t="s">
        <v>42</v>
      </c>
      <c r="I87" s="22" t="s">
        <v>19</v>
      </c>
      <c r="J87" s="21">
        <v>25000</v>
      </c>
      <c r="K87" s="26" t="s">
        <v>182</v>
      </c>
      <c r="L87" s="20" t="s">
        <v>25</v>
      </c>
    </row>
    <row r="88" spans="1:12" ht="30.75" customHeight="1" x14ac:dyDescent="0.3">
      <c r="A88" s="29">
        <f t="shared" si="2"/>
        <v>82</v>
      </c>
      <c r="B88" s="20" t="s">
        <v>210</v>
      </c>
      <c r="C88" s="19" t="s">
        <v>211</v>
      </c>
      <c r="D88" s="21">
        <f t="shared" si="3"/>
        <v>24000</v>
      </c>
      <c r="E88" s="21" t="s">
        <v>83</v>
      </c>
      <c r="F88" s="22" t="s">
        <v>17</v>
      </c>
      <c r="G88" s="21"/>
      <c r="H88" s="23" t="s">
        <v>42</v>
      </c>
      <c r="I88" s="22" t="s">
        <v>19</v>
      </c>
      <c r="J88" s="21">
        <v>30000</v>
      </c>
      <c r="K88" s="26" t="s">
        <v>182</v>
      </c>
      <c r="L88" s="20" t="s">
        <v>25</v>
      </c>
    </row>
    <row r="89" spans="1:12" ht="27" customHeight="1" x14ac:dyDescent="0.3">
      <c r="A89" s="29">
        <f t="shared" si="2"/>
        <v>83</v>
      </c>
      <c r="B89" s="20" t="s">
        <v>212</v>
      </c>
      <c r="C89" s="19" t="s">
        <v>213</v>
      </c>
      <c r="D89" s="21">
        <f t="shared" si="3"/>
        <v>8400</v>
      </c>
      <c r="E89" s="21" t="s">
        <v>83</v>
      </c>
      <c r="F89" s="22" t="s">
        <v>17</v>
      </c>
      <c r="G89" s="21"/>
      <c r="H89" s="23" t="s">
        <v>42</v>
      </c>
      <c r="I89" s="22" t="s">
        <v>19</v>
      </c>
      <c r="J89" s="21">
        <v>10500</v>
      </c>
      <c r="K89" s="26" t="s">
        <v>182</v>
      </c>
      <c r="L89" s="20" t="s">
        <v>25</v>
      </c>
    </row>
    <row r="90" spans="1:12" ht="20.399999999999999" x14ac:dyDescent="0.3">
      <c r="A90" s="29">
        <f t="shared" si="2"/>
        <v>84</v>
      </c>
      <c r="B90" s="20" t="s">
        <v>214</v>
      </c>
      <c r="C90" s="19" t="s">
        <v>215</v>
      </c>
      <c r="D90" s="21">
        <f t="shared" si="3"/>
        <v>5064.4160000000002</v>
      </c>
      <c r="E90" s="21" t="s">
        <v>83</v>
      </c>
      <c r="F90" s="22" t="s">
        <v>17</v>
      </c>
      <c r="G90" s="32"/>
      <c r="H90" s="23" t="s">
        <v>42</v>
      </c>
      <c r="I90" s="22" t="s">
        <v>19</v>
      </c>
      <c r="J90" s="21">
        <f>4526.5+934.68+869.34</f>
        <v>6330.52</v>
      </c>
      <c r="K90" s="28" t="s">
        <v>216</v>
      </c>
      <c r="L90" s="20" t="s">
        <v>25</v>
      </c>
    </row>
    <row r="91" spans="1:12" ht="28.5" customHeight="1" x14ac:dyDescent="0.3">
      <c r="A91" s="29">
        <f t="shared" si="2"/>
        <v>85</v>
      </c>
      <c r="B91" s="20" t="s">
        <v>217</v>
      </c>
      <c r="C91" s="19" t="s">
        <v>218</v>
      </c>
      <c r="D91" s="21">
        <f t="shared" si="3"/>
        <v>9659.5839999999989</v>
      </c>
      <c r="E91" s="21" t="s">
        <v>83</v>
      </c>
      <c r="F91" s="22" t="s">
        <v>17</v>
      </c>
      <c r="G91" s="32"/>
      <c r="H91" s="23" t="s">
        <v>42</v>
      </c>
      <c r="I91" s="22" t="s">
        <v>19</v>
      </c>
      <c r="J91" s="21">
        <f>25860-J90-J92</f>
        <v>12074.48</v>
      </c>
      <c r="K91" s="28" t="s">
        <v>219</v>
      </c>
      <c r="L91" s="20" t="s">
        <v>25</v>
      </c>
    </row>
    <row r="92" spans="1:12" ht="20.399999999999999" x14ac:dyDescent="0.3">
      <c r="A92" s="29">
        <f>A91+1</f>
        <v>86</v>
      </c>
      <c r="B92" s="20" t="s">
        <v>220</v>
      </c>
      <c r="C92" s="19" t="s">
        <v>221</v>
      </c>
      <c r="D92" s="21">
        <f t="shared" si="3"/>
        <v>5964</v>
      </c>
      <c r="E92" s="21" t="s">
        <v>83</v>
      </c>
      <c r="F92" s="22" t="s">
        <v>17</v>
      </c>
      <c r="G92" s="21"/>
      <c r="H92" s="23" t="s">
        <v>42</v>
      </c>
      <c r="I92" s="22" t="s">
        <v>19</v>
      </c>
      <c r="J92" s="21">
        <v>7455</v>
      </c>
      <c r="K92" s="28" t="s">
        <v>219</v>
      </c>
      <c r="L92" s="20" t="s">
        <v>25</v>
      </c>
    </row>
    <row r="93" spans="1:12" ht="30" customHeight="1" x14ac:dyDescent="0.3">
      <c r="A93" s="19">
        <f>A92+1</f>
        <v>87</v>
      </c>
      <c r="B93" s="20" t="s">
        <v>222</v>
      </c>
      <c r="C93" s="19" t="s">
        <v>223</v>
      </c>
      <c r="D93" s="21">
        <f t="shared" si="3"/>
        <v>24000</v>
      </c>
      <c r="E93" s="21" t="s">
        <v>24</v>
      </c>
      <c r="F93" s="22" t="s">
        <v>17</v>
      </c>
      <c r="G93" s="21" t="s">
        <v>24</v>
      </c>
      <c r="H93" s="23" t="s">
        <v>42</v>
      </c>
      <c r="I93" s="22" t="s">
        <v>19</v>
      </c>
      <c r="J93" s="21">
        <v>30000</v>
      </c>
      <c r="K93" s="28" t="s">
        <v>163</v>
      </c>
      <c r="L93" s="20" t="s">
        <v>25</v>
      </c>
    </row>
    <row r="94" spans="1:12" ht="35.25" customHeight="1" x14ac:dyDescent="0.3">
      <c r="A94" s="19">
        <v>88</v>
      </c>
      <c r="B94" s="20" t="s">
        <v>224</v>
      </c>
      <c r="C94" s="19" t="s">
        <v>225</v>
      </c>
      <c r="D94" s="21">
        <f t="shared" si="3"/>
        <v>248200</v>
      </c>
      <c r="E94" s="21" t="s">
        <v>24</v>
      </c>
      <c r="F94" s="19" t="s">
        <v>17</v>
      </c>
      <c r="G94" s="21" t="s">
        <v>24</v>
      </c>
      <c r="H94" s="23" t="s">
        <v>42</v>
      </c>
      <c r="I94" s="19" t="s">
        <v>19</v>
      </c>
      <c r="J94" s="21">
        <v>310250</v>
      </c>
      <c r="K94" s="19">
        <v>3234</v>
      </c>
      <c r="L94" s="20" t="s">
        <v>32</v>
      </c>
    </row>
    <row r="95" spans="1:12" ht="30.75" customHeight="1" x14ac:dyDescent="0.3">
      <c r="A95" s="19">
        <v>89</v>
      </c>
      <c r="B95" s="20" t="s">
        <v>226</v>
      </c>
      <c r="C95" s="19" t="s">
        <v>227</v>
      </c>
      <c r="D95" s="21">
        <f t="shared" si="3"/>
        <v>111765</v>
      </c>
      <c r="E95" s="21" t="s">
        <v>83</v>
      </c>
      <c r="F95" s="22" t="s">
        <v>17</v>
      </c>
      <c r="G95" s="21"/>
      <c r="H95" s="23" t="s">
        <v>42</v>
      </c>
      <c r="I95" s="22" t="s">
        <v>19</v>
      </c>
      <c r="J95" s="21">
        <v>139706.25</v>
      </c>
      <c r="K95" s="19">
        <v>3232</v>
      </c>
      <c r="L95" s="20" t="s">
        <v>25</v>
      </c>
    </row>
    <row r="96" spans="1:12" ht="20.399999999999999" x14ac:dyDescent="0.3">
      <c r="A96" s="19">
        <v>90</v>
      </c>
      <c r="B96" s="20" t="s">
        <v>228</v>
      </c>
      <c r="C96" s="19" t="s">
        <v>229</v>
      </c>
      <c r="D96" s="21">
        <v>22936</v>
      </c>
      <c r="E96" s="21" t="s">
        <v>24</v>
      </c>
      <c r="F96" s="22" t="s">
        <v>17</v>
      </c>
      <c r="G96" s="21"/>
      <c r="H96" s="23" t="s">
        <v>42</v>
      </c>
      <c r="I96" s="22" t="s">
        <v>19</v>
      </c>
      <c r="J96" s="21">
        <v>27965.8</v>
      </c>
      <c r="K96" s="19">
        <v>3222</v>
      </c>
      <c r="L96" s="20" t="s">
        <v>25</v>
      </c>
    </row>
    <row r="97" spans="1:17" ht="23.25" customHeight="1" x14ac:dyDescent="0.3">
      <c r="A97" s="19">
        <v>91</v>
      </c>
      <c r="B97" s="20" t="s">
        <v>230</v>
      </c>
      <c r="C97" s="19" t="s">
        <v>181</v>
      </c>
      <c r="D97" s="21">
        <f>J97/1.25</f>
        <v>8000</v>
      </c>
      <c r="E97" s="21" t="s">
        <v>83</v>
      </c>
      <c r="F97" s="22" t="s">
        <v>17</v>
      </c>
      <c r="G97" s="21"/>
      <c r="H97" s="23" t="s">
        <v>42</v>
      </c>
      <c r="I97" s="22" t="s">
        <v>231</v>
      </c>
      <c r="J97" s="21">
        <v>10000</v>
      </c>
      <c r="K97" s="19" t="s">
        <v>232</v>
      </c>
      <c r="L97" s="20" t="s">
        <v>25</v>
      </c>
    </row>
    <row r="98" spans="1:17" ht="20.399999999999999" x14ac:dyDescent="0.3">
      <c r="A98" s="19">
        <v>92</v>
      </c>
      <c r="B98" s="20" t="s">
        <v>233</v>
      </c>
      <c r="C98" s="19" t="s">
        <v>181</v>
      </c>
      <c r="D98" s="21">
        <f>J98/1.25</f>
        <v>22400</v>
      </c>
      <c r="E98" s="21" t="s">
        <v>83</v>
      </c>
      <c r="F98" s="22" t="s">
        <v>17</v>
      </c>
      <c r="G98" s="21"/>
      <c r="H98" s="23" t="s">
        <v>42</v>
      </c>
      <c r="I98" s="22" t="s">
        <v>19</v>
      </c>
      <c r="J98" s="21">
        <v>28000</v>
      </c>
      <c r="K98" s="19" t="s">
        <v>232</v>
      </c>
      <c r="L98" s="20" t="s">
        <v>25</v>
      </c>
    </row>
    <row r="99" spans="1:17" ht="20.399999999999999" x14ac:dyDescent="0.3">
      <c r="A99" s="19">
        <v>93</v>
      </c>
      <c r="B99" s="20" t="s">
        <v>234</v>
      </c>
      <c r="C99" s="19" t="s">
        <v>235</v>
      </c>
      <c r="D99" s="21">
        <f>J99/1.25</f>
        <v>950</v>
      </c>
      <c r="E99" s="21" t="s">
        <v>83</v>
      </c>
      <c r="F99" s="22" t="s">
        <v>17</v>
      </c>
      <c r="G99" s="21"/>
      <c r="H99" s="23" t="s">
        <v>236</v>
      </c>
      <c r="I99" s="22" t="s">
        <v>237</v>
      </c>
      <c r="J99" s="21">
        <v>1187.5</v>
      </c>
      <c r="K99" s="19">
        <v>3225</v>
      </c>
      <c r="L99" s="20" t="s">
        <v>25</v>
      </c>
    </row>
    <row r="100" spans="1:17" x14ac:dyDescent="0.3">
      <c r="A100" s="40"/>
      <c r="B100" s="41"/>
      <c r="C100" s="40"/>
      <c r="D100" s="42"/>
      <c r="E100" s="42"/>
      <c r="F100" s="43"/>
      <c r="G100" s="42"/>
      <c r="H100" s="44"/>
      <c r="I100" s="43"/>
      <c r="J100" s="42"/>
      <c r="K100" s="40"/>
      <c r="L100" s="41"/>
    </row>
    <row r="101" spans="1:17" x14ac:dyDescent="0.3">
      <c r="A101" s="40"/>
      <c r="B101" s="41"/>
      <c r="C101" s="40"/>
      <c r="D101" s="42"/>
      <c r="E101" s="42"/>
      <c r="F101" s="43"/>
      <c r="G101" s="42"/>
      <c r="H101" s="44"/>
      <c r="I101" s="43"/>
      <c r="J101" s="42"/>
      <c r="K101" s="40"/>
      <c r="L101" s="41"/>
    </row>
    <row r="102" spans="1:17" x14ac:dyDescent="0.3">
      <c r="A102" s="40"/>
      <c r="B102" s="41"/>
      <c r="C102" s="40"/>
      <c r="D102" s="42"/>
      <c r="E102" s="42"/>
      <c r="F102" s="43"/>
      <c r="G102" s="42"/>
      <c r="H102" s="44"/>
      <c r="I102" s="43"/>
      <c r="J102" s="42"/>
      <c r="K102" s="40"/>
      <c r="L102" s="41"/>
    </row>
    <row r="103" spans="1:17" x14ac:dyDescent="0.3">
      <c r="A103" s="40"/>
      <c r="B103" s="41"/>
      <c r="C103" s="40"/>
      <c r="D103" s="42"/>
      <c r="E103" s="42"/>
      <c r="F103" s="43"/>
      <c r="G103" s="42"/>
      <c r="H103" s="44"/>
      <c r="I103" s="43"/>
      <c r="J103" s="42"/>
      <c r="K103" s="40"/>
      <c r="L103" s="41"/>
    </row>
    <row r="104" spans="1:17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4"/>
      <c r="K104" s="34"/>
      <c r="L104" s="33"/>
    </row>
    <row r="105" spans="1:17" x14ac:dyDescent="0.3">
      <c r="A105" s="35" t="s">
        <v>238</v>
      </c>
      <c r="B105" s="35"/>
      <c r="C105" s="35"/>
      <c r="D105" s="35"/>
      <c r="E105" s="35"/>
      <c r="F105" s="35"/>
      <c r="G105" s="35"/>
      <c r="H105" s="35"/>
      <c r="I105" s="35"/>
      <c r="J105" s="36"/>
      <c r="K105" s="36"/>
      <c r="L105" s="35"/>
      <c r="M105" s="37"/>
      <c r="N105" s="37"/>
      <c r="O105" s="37"/>
      <c r="P105" s="37"/>
      <c r="Q105" s="37"/>
    </row>
    <row r="106" spans="1:17" x14ac:dyDescent="0.3">
      <c r="A106" s="38" t="s">
        <v>241</v>
      </c>
      <c r="B106" s="38"/>
      <c r="C106" s="38"/>
      <c r="D106" s="38"/>
      <c r="E106" s="38"/>
      <c r="F106" s="38"/>
      <c r="G106" s="38"/>
      <c r="H106" s="38"/>
      <c r="I106" s="38"/>
      <c r="J106" s="39"/>
      <c r="K106" s="39"/>
      <c r="L106" s="38"/>
      <c r="M106" s="37"/>
      <c r="N106" s="37"/>
      <c r="O106" s="37"/>
      <c r="P106" s="37"/>
      <c r="Q106" s="37"/>
    </row>
    <row r="107" spans="1:17" x14ac:dyDescent="0.3">
      <c r="A107" s="38" t="s">
        <v>242</v>
      </c>
      <c r="B107" s="38"/>
      <c r="C107" s="38"/>
      <c r="D107" s="38"/>
      <c r="E107" s="38"/>
      <c r="F107" s="38"/>
      <c r="G107" s="38"/>
      <c r="H107" s="38"/>
      <c r="I107" s="38"/>
      <c r="J107" s="39"/>
      <c r="K107" s="39"/>
      <c r="L107" s="38"/>
      <c r="M107" s="37"/>
      <c r="N107" s="37"/>
      <c r="O107" s="37"/>
      <c r="P107" s="37"/>
      <c r="Q107" s="37"/>
    </row>
    <row r="108" spans="1:17" x14ac:dyDescent="0.3">
      <c r="A108" s="38" t="s">
        <v>239</v>
      </c>
      <c r="B108" s="38"/>
      <c r="C108" s="38"/>
      <c r="D108" s="38"/>
      <c r="E108" s="38"/>
      <c r="F108" s="38"/>
      <c r="G108" s="38"/>
      <c r="H108" s="38"/>
      <c r="I108" s="38"/>
      <c r="J108" s="39"/>
      <c r="K108" s="38"/>
      <c r="L108" s="38"/>
      <c r="M108" s="37"/>
      <c r="N108" s="37"/>
      <c r="O108" s="37"/>
      <c r="P108" s="37"/>
      <c r="Q108" s="37"/>
    </row>
    <row r="109" spans="1:17" x14ac:dyDescent="0.3">
      <c r="A109" s="38" t="s">
        <v>250</v>
      </c>
      <c r="B109" s="38"/>
      <c r="C109" s="38"/>
      <c r="D109" s="38"/>
      <c r="E109" s="38"/>
      <c r="F109" s="38"/>
      <c r="G109" s="38"/>
      <c r="H109" s="38"/>
      <c r="I109" s="38"/>
      <c r="J109" s="39"/>
      <c r="K109" s="38"/>
      <c r="L109" s="38"/>
      <c r="M109" s="37"/>
      <c r="N109" s="37"/>
      <c r="O109" s="37"/>
      <c r="P109" s="37"/>
      <c r="Q109" s="37"/>
    </row>
    <row r="110" spans="1:17" x14ac:dyDescent="0.3">
      <c r="A110" s="38" t="s">
        <v>252</v>
      </c>
      <c r="B110" s="38"/>
      <c r="C110" s="38"/>
      <c r="D110" s="38"/>
      <c r="E110" s="38"/>
      <c r="F110" s="38"/>
      <c r="G110" s="38"/>
      <c r="H110" s="38"/>
      <c r="I110" s="38"/>
      <c r="J110" s="39"/>
      <c r="K110" s="38"/>
      <c r="L110" s="38"/>
      <c r="M110" s="37"/>
      <c r="N110" s="37"/>
      <c r="O110" s="37"/>
      <c r="P110" s="37"/>
      <c r="Q110" s="37"/>
    </row>
    <row r="111" spans="1:17" x14ac:dyDescent="0.3">
      <c r="A111" s="38" t="s">
        <v>251</v>
      </c>
      <c r="B111" s="38"/>
      <c r="C111" s="38"/>
      <c r="D111" s="38"/>
      <c r="E111" s="38"/>
      <c r="F111" s="38"/>
      <c r="G111" s="38"/>
      <c r="H111" s="38"/>
      <c r="I111" s="38"/>
      <c r="J111" s="39"/>
      <c r="K111" s="38"/>
      <c r="L111" s="38"/>
      <c r="M111" s="37"/>
      <c r="N111" s="37"/>
      <c r="O111" s="37"/>
      <c r="P111" s="37"/>
      <c r="Q111" s="37"/>
    </row>
    <row r="112" spans="1:17" x14ac:dyDescent="0.3">
      <c r="A112" s="38" t="s">
        <v>253</v>
      </c>
      <c r="B112" s="38"/>
      <c r="C112" s="38"/>
      <c r="D112" s="38"/>
      <c r="E112" s="38"/>
      <c r="F112" s="38"/>
      <c r="G112" s="38"/>
      <c r="H112" s="38"/>
      <c r="I112" s="38"/>
      <c r="J112" s="39"/>
      <c r="K112" s="38"/>
      <c r="L112" s="38"/>
      <c r="M112" s="37"/>
      <c r="N112" s="37"/>
      <c r="O112" s="37"/>
      <c r="P112" s="37"/>
      <c r="Q112" s="37"/>
    </row>
    <row r="113" spans="1:17" x14ac:dyDescent="0.3">
      <c r="A113" s="38" t="s">
        <v>254</v>
      </c>
      <c r="B113" s="38"/>
      <c r="C113" s="38"/>
      <c r="D113" s="38"/>
      <c r="E113" s="38"/>
      <c r="F113" s="38"/>
      <c r="G113" s="38"/>
      <c r="H113" s="38"/>
      <c r="I113" s="38"/>
      <c r="J113" s="39"/>
      <c r="K113" s="38"/>
      <c r="L113" s="38"/>
      <c r="M113" s="37"/>
      <c r="N113" s="37"/>
      <c r="O113" s="37"/>
      <c r="P113" s="37"/>
      <c r="Q113" s="37"/>
    </row>
    <row r="114" spans="1:17" x14ac:dyDescent="0.3">
      <c r="A114" s="38" t="s">
        <v>255</v>
      </c>
      <c r="B114" s="38"/>
      <c r="C114" s="38"/>
      <c r="D114" s="38"/>
      <c r="E114" s="38"/>
      <c r="F114" s="38"/>
      <c r="G114" s="38"/>
      <c r="H114" s="38"/>
      <c r="I114" s="38"/>
      <c r="J114" s="39"/>
      <c r="K114" s="38"/>
      <c r="L114" s="38"/>
      <c r="M114" s="37"/>
      <c r="N114" s="37"/>
      <c r="O114" s="37"/>
      <c r="P114" s="37"/>
      <c r="Q114" s="37"/>
    </row>
    <row r="115" spans="1:17" x14ac:dyDescent="0.3">
      <c r="A115" s="38" t="s">
        <v>256</v>
      </c>
      <c r="B115" s="38"/>
      <c r="C115" s="38"/>
      <c r="D115" s="38"/>
      <c r="E115" s="38"/>
      <c r="F115" s="38"/>
      <c r="G115" s="38"/>
      <c r="H115" s="38"/>
      <c r="I115" s="38"/>
      <c r="J115" s="39"/>
      <c r="K115" s="38"/>
      <c r="L115" s="38"/>
      <c r="M115" s="37"/>
      <c r="N115" s="37"/>
      <c r="O115" s="37"/>
      <c r="P115" s="37"/>
      <c r="Q115" s="37"/>
    </row>
    <row r="116" spans="1:17" x14ac:dyDescent="0.3">
      <c r="A116" s="38" t="s">
        <v>243</v>
      </c>
      <c r="B116" s="38"/>
      <c r="C116" s="38"/>
      <c r="D116" s="38"/>
      <c r="E116" s="38"/>
      <c r="F116" s="38"/>
      <c r="G116" s="38"/>
      <c r="H116" s="38"/>
      <c r="I116" s="38"/>
      <c r="J116" s="39"/>
      <c r="K116" s="38"/>
      <c r="L116" s="38"/>
      <c r="M116" s="37"/>
      <c r="N116" s="37"/>
      <c r="O116" s="37"/>
      <c r="P116" s="37"/>
      <c r="Q116" s="37"/>
    </row>
    <row r="117" spans="1:17" x14ac:dyDescent="0.3">
      <c r="A117" s="38" t="s">
        <v>244</v>
      </c>
      <c r="B117" s="38"/>
      <c r="C117" s="38"/>
      <c r="D117" s="38"/>
      <c r="E117" s="38"/>
      <c r="F117" s="38"/>
      <c r="G117" s="38"/>
      <c r="H117" s="38"/>
      <c r="I117" s="38"/>
      <c r="J117" s="39"/>
      <c r="K117" s="38"/>
      <c r="L117" s="38"/>
      <c r="M117" s="37"/>
      <c r="N117" s="37"/>
      <c r="O117" s="37"/>
      <c r="P117" s="37"/>
      <c r="Q117" s="37"/>
    </row>
    <row r="118" spans="1:17" x14ac:dyDescent="0.3">
      <c r="A118" s="38" t="s">
        <v>245</v>
      </c>
      <c r="B118" s="38"/>
      <c r="C118" s="38"/>
      <c r="D118" s="38"/>
      <c r="E118" s="38"/>
      <c r="F118" s="38"/>
      <c r="G118" s="38"/>
      <c r="H118" s="38"/>
      <c r="I118" s="38"/>
      <c r="J118" s="39"/>
      <c r="K118" s="38"/>
      <c r="L118" s="38"/>
      <c r="M118" s="37"/>
      <c r="N118" s="37"/>
      <c r="O118" s="37"/>
      <c r="P118" s="37"/>
      <c r="Q118" s="37"/>
    </row>
    <row r="119" spans="1:17" x14ac:dyDescent="0.3">
      <c r="A119" s="38" t="s">
        <v>246</v>
      </c>
      <c r="B119" s="38"/>
      <c r="C119" s="38"/>
      <c r="D119" s="38"/>
      <c r="E119" s="38"/>
      <c r="F119" s="38"/>
      <c r="G119" s="38"/>
      <c r="H119" s="38"/>
      <c r="I119" s="38"/>
      <c r="J119" s="39"/>
      <c r="K119" s="38"/>
      <c r="L119" s="38"/>
      <c r="M119" s="37"/>
      <c r="N119" s="37"/>
      <c r="O119" s="37"/>
      <c r="P119" s="37"/>
      <c r="Q119" s="37"/>
    </row>
    <row r="120" spans="1:17" x14ac:dyDescent="0.3">
      <c r="A120" s="38" t="s">
        <v>257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7"/>
      <c r="N120" s="37"/>
      <c r="O120" s="37"/>
      <c r="P120" s="37"/>
      <c r="Q120" s="37"/>
    </row>
    <row r="121" spans="1:17" x14ac:dyDescent="0.3">
      <c r="A121" s="38" t="s">
        <v>258</v>
      </c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7"/>
      <c r="N121" s="37"/>
      <c r="O121" s="37"/>
      <c r="P121" s="37"/>
      <c r="Q121" s="37"/>
    </row>
    <row r="122" spans="1:17" x14ac:dyDescent="0.3">
      <c r="A122" s="38" t="s">
        <v>259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7"/>
      <c r="N122" s="37"/>
      <c r="O122" s="37"/>
      <c r="P122" s="37"/>
      <c r="Q122" s="37"/>
    </row>
    <row r="123" spans="1:17" x14ac:dyDescent="0.3">
      <c r="A123" s="38" t="s">
        <v>260</v>
      </c>
      <c r="B123" s="38"/>
      <c r="C123" s="38"/>
      <c r="D123" s="38"/>
      <c r="E123" s="38"/>
      <c r="F123" s="38"/>
      <c r="G123" s="38"/>
      <c r="H123" s="38"/>
      <c r="I123" s="38"/>
      <c r="J123" s="39"/>
      <c r="K123" s="38"/>
      <c r="L123" s="38"/>
      <c r="M123" s="37"/>
      <c r="N123" s="37"/>
      <c r="O123" s="37"/>
      <c r="P123" s="37"/>
      <c r="Q123" s="37"/>
    </row>
    <row r="124" spans="1:17" x14ac:dyDescent="0.3">
      <c r="A124" s="38" t="s">
        <v>247</v>
      </c>
      <c r="B124" s="38"/>
      <c r="C124" s="38"/>
      <c r="D124" s="38"/>
      <c r="E124" s="38"/>
      <c r="F124" s="38"/>
      <c r="G124" s="38"/>
      <c r="H124" s="38"/>
      <c r="I124" s="38"/>
      <c r="J124" s="39"/>
      <c r="K124" s="38"/>
      <c r="L124" s="38"/>
      <c r="M124" s="37"/>
      <c r="N124" s="37"/>
      <c r="O124" s="37"/>
      <c r="P124" s="37"/>
      <c r="Q124" s="37"/>
    </row>
    <row r="125" spans="1:17" x14ac:dyDescent="0.3">
      <c r="A125" s="38" t="s">
        <v>261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7"/>
      <c r="N125" s="37"/>
      <c r="O125" s="37"/>
      <c r="P125" s="37"/>
      <c r="Q125" s="37"/>
    </row>
    <row r="126" spans="1:17" x14ac:dyDescent="0.3">
      <c r="A126" s="38" t="s">
        <v>248</v>
      </c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7"/>
      <c r="N126" s="37"/>
      <c r="O126" s="37"/>
      <c r="P126" s="37"/>
      <c r="Q126" s="37"/>
    </row>
    <row r="127" spans="1:17" x14ac:dyDescent="0.3">
      <c r="A127" s="38" t="s">
        <v>262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7"/>
      <c r="N127" s="37"/>
      <c r="O127" s="37"/>
      <c r="P127" s="37"/>
      <c r="Q127" s="37"/>
    </row>
    <row r="128" spans="1:17" x14ac:dyDescent="0.3">
      <c r="A128" s="38" t="s">
        <v>249</v>
      </c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7"/>
      <c r="N128" s="37"/>
      <c r="O128" s="37"/>
      <c r="P128" s="37"/>
      <c r="Q128" s="37"/>
    </row>
    <row r="129" spans="1:17" x14ac:dyDescent="0.3">
      <c r="A129" s="38" t="s">
        <v>263</v>
      </c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7"/>
      <c r="N129" s="37"/>
      <c r="O129" s="37"/>
      <c r="P129" s="37"/>
      <c r="Q129" s="37"/>
    </row>
    <row r="130" spans="1:17" x14ac:dyDescent="0.3">
      <c r="A130" s="38" t="s">
        <v>264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7"/>
      <c r="N130" s="37"/>
      <c r="O130" s="37"/>
      <c r="P130" s="37"/>
      <c r="Q130" s="37"/>
    </row>
    <row r="131" spans="1:17" x14ac:dyDescent="0.3">
      <c r="A131" s="38" t="s">
        <v>265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7"/>
      <c r="N131" s="37"/>
      <c r="O131" s="37"/>
      <c r="P131" s="37"/>
      <c r="Q131" s="37"/>
    </row>
    <row r="132" spans="1:17" x14ac:dyDescent="0.3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7"/>
      <c r="N132" s="37"/>
      <c r="O132" s="37"/>
      <c r="P132" s="37"/>
      <c r="Q132" s="37"/>
    </row>
    <row r="133" spans="1:17" x14ac:dyDescent="0.3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7"/>
      <c r="N133" s="37"/>
      <c r="O133" s="37"/>
      <c r="P133" s="37"/>
      <c r="Q133" s="37"/>
    </row>
    <row r="134" spans="1:17" x14ac:dyDescent="0.3">
      <c r="A134" s="38"/>
      <c r="B134" s="38" t="s">
        <v>240</v>
      </c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7"/>
      <c r="N134" s="37"/>
      <c r="O134" s="37"/>
      <c r="P134" s="37"/>
      <c r="Q134" s="3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Tajnica</cp:lastModifiedBy>
  <cp:lastPrinted>2019-05-22T12:41:10Z</cp:lastPrinted>
  <dcterms:created xsi:type="dcterms:W3CDTF">2019-05-22T06:11:23Z</dcterms:created>
  <dcterms:modified xsi:type="dcterms:W3CDTF">2019-05-28T07:06:43Z</dcterms:modified>
</cp:coreProperties>
</file>