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546\AppData\Local\Microsoft\Windows\INetCache\Content.Outlook\FMHHJLX2\"/>
    </mc:Choice>
  </mc:AlternateContent>
  <bookViews>
    <workbookView xWindow="0" yWindow="0" windowWidth="14370" windowHeight="9555" activeTab="1"/>
  </bookViews>
  <sheets>
    <sheet name="30.06." sheetId="2" r:id="rId1"/>
    <sheet name="31.12." sheetId="3" r:id="rId2"/>
    <sheet name="Sheet1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8" i="3" l="1"/>
  <c r="G48" i="3" s="1"/>
  <c r="F47" i="3"/>
  <c r="G47" i="3" s="1"/>
  <c r="F46" i="3"/>
  <c r="G46" i="3" s="1"/>
  <c r="N45" i="3"/>
  <c r="G45" i="3"/>
  <c r="F45" i="3"/>
  <c r="H44" i="3"/>
  <c r="G44" i="3" s="1"/>
  <c r="F44" i="3"/>
  <c r="H43" i="3"/>
  <c r="F43" i="3" s="1"/>
  <c r="G43" i="3" s="1"/>
  <c r="H42" i="3"/>
  <c r="F41" i="3"/>
  <c r="G41" i="3" s="1"/>
  <c r="F40" i="3"/>
  <c r="G40" i="3" s="1"/>
  <c r="F39" i="3"/>
  <c r="G39" i="3" s="1"/>
  <c r="F38" i="3"/>
  <c r="G38" i="3" s="1"/>
  <c r="F37" i="3"/>
  <c r="G37" i="3" s="1"/>
  <c r="F36" i="3"/>
  <c r="G36" i="3" s="1"/>
  <c r="F35" i="3"/>
  <c r="G35" i="3" s="1"/>
  <c r="G34" i="3"/>
  <c r="G33" i="3"/>
  <c r="F32" i="3"/>
  <c r="G32" i="3" s="1"/>
  <c r="F31" i="3"/>
  <c r="G31" i="3" s="1"/>
  <c r="F30" i="3"/>
  <c r="G30" i="3" s="1"/>
  <c r="F29" i="3"/>
  <c r="G29" i="3" s="1"/>
  <c r="F28" i="3"/>
  <c r="G28" i="3" s="1"/>
  <c r="F27" i="3"/>
  <c r="G27" i="3" s="1"/>
  <c r="H26" i="3"/>
  <c r="G26" i="3"/>
  <c r="F26" i="3"/>
  <c r="G25" i="3"/>
  <c r="F24" i="3"/>
  <c r="G24" i="3" s="1"/>
  <c r="F23" i="3"/>
  <c r="G23" i="3" s="1"/>
  <c r="F22" i="3"/>
  <c r="G22" i="3" s="1"/>
  <c r="H21" i="3"/>
  <c r="F21" i="3" s="1"/>
  <c r="G21" i="3" s="1"/>
  <c r="H20" i="3"/>
  <c r="G19" i="3"/>
  <c r="N18" i="3"/>
  <c r="F18" i="3"/>
  <c r="G18" i="3" s="1"/>
  <c r="H17" i="3"/>
  <c r="G17" i="3"/>
  <c r="F17" i="3"/>
  <c r="G16" i="3"/>
  <c r="F16" i="3"/>
  <c r="G15" i="3"/>
  <c r="F15" i="3"/>
  <c r="G14" i="3"/>
  <c r="G13" i="3"/>
  <c r="G12" i="3"/>
  <c r="G11" i="3"/>
  <c r="G10" i="3"/>
  <c r="G9" i="3"/>
  <c r="G8" i="3"/>
  <c r="F7" i="3"/>
  <c r="G7" i="3" s="1"/>
  <c r="G6" i="3"/>
  <c r="G5" i="3"/>
  <c r="D29" i="2"/>
  <c r="D28" i="2"/>
  <c r="D27" i="2"/>
  <c r="C26" i="2"/>
  <c r="C25" i="2"/>
  <c r="C23" i="2"/>
  <c r="D22" i="2"/>
  <c r="C22" i="2"/>
  <c r="C19" i="2"/>
  <c r="C18" i="2"/>
  <c r="C17" i="2"/>
  <c r="C16" i="2"/>
  <c r="C7" i="2"/>
  <c r="F20" i="3" l="1"/>
  <c r="G20" i="3" s="1"/>
  <c r="F42" i="3"/>
  <c r="G42" i="3" s="1"/>
</calcChain>
</file>

<file path=xl/sharedStrings.xml><?xml version="1.0" encoding="utf-8"?>
<sst xmlns="http://schemas.openxmlformats.org/spreadsheetml/2006/main" count="383" uniqueCount="185">
  <si>
    <t>Red broj</t>
  </si>
  <si>
    <t>Predmet nabave</t>
  </si>
  <si>
    <t>Vrijednost (bez PDV-a)</t>
  </si>
  <si>
    <t>Vrijednost s PDV-om</t>
  </si>
  <si>
    <t>Ugovor</t>
  </si>
  <si>
    <t>Datum sklapanja</t>
  </si>
  <si>
    <t>Datum isteka</t>
  </si>
  <si>
    <t>Naziv odabranog ponuditelja</t>
  </si>
  <si>
    <t xml:space="preserve">2017. </t>
  </si>
  <si>
    <t>1.</t>
  </si>
  <si>
    <t>Mlinarski proizvodi i tjestenina</t>
  </si>
  <si>
    <t>Klara</t>
  </si>
  <si>
    <t>2.</t>
  </si>
  <si>
    <t>Prerađeno povrće i voće</t>
  </si>
  <si>
    <t>Žitnjak</t>
  </si>
  <si>
    <t>3.</t>
  </si>
  <si>
    <t>Juhe, proizvodi od krumpira i puding</t>
  </si>
  <si>
    <t>Podravka</t>
  </si>
  <si>
    <t>4.</t>
  </si>
  <si>
    <t>Jaja</t>
  </si>
  <si>
    <t>Lukač</t>
  </si>
  <si>
    <t>5.</t>
  </si>
  <si>
    <t>Životinjska i biljna ulja i masnoće</t>
  </si>
  <si>
    <t>Zvijezda</t>
  </si>
  <si>
    <t>6.</t>
  </si>
  <si>
    <t>Ostali prehrambeni proizvodi</t>
  </si>
  <si>
    <t>7.</t>
  </si>
  <si>
    <t>Proizvodi za čišćenje i poliranje</t>
  </si>
  <si>
    <t>Saponia</t>
  </si>
  <si>
    <t>8.</t>
  </si>
  <si>
    <t>Materijal za čišćenje</t>
  </si>
  <si>
    <t>9.</t>
  </si>
  <si>
    <t>Papirnati predmeti</t>
  </si>
  <si>
    <t>T.IN..US.-G.M.</t>
  </si>
  <si>
    <t>10.</t>
  </si>
  <si>
    <t>11.</t>
  </si>
  <si>
    <t>Održavanje dizala</t>
  </si>
  <si>
    <t>Dizala Mihić</t>
  </si>
  <si>
    <t>Održavanje kuhinjske opreme</t>
  </si>
  <si>
    <t>TEHNO – ZAGREB</t>
  </si>
  <si>
    <t>13.</t>
  </si>
  <si>
    <t>Održavanje termoenergetskih postrojenja</t>
  </si>
  <si>
    <t>IS – grijanje</t>
  </si>
  <si>
    <t>14.</t>
  </si>
  <si>
    <t>Održavanje i servisiranje perilice rublja, sušara i valjaka za peglanje</t>
  </si>
  <si>
    <t>E elmes</t>
  </si>
  <si>
    <t>Obavljanje usluga sanitarne zaštite</t>
  </si>
  <si>
    <t>Sanatio</t>
  </si>
  <si>
    <t>Uredski materijal</t>
  </si>
  <si>
    <t>EUROCOP</t>
  </si>
  <si>
    <t>Kemijsko čišćenje i dezinfekcija sustava klimatizacije i ventilacije</t>
  </si>
  <si>
    <t>K.G.V.H.-EKO</t>
  </si>
  <si>
    <t xml:space="preserve">Materijal za zdravstvenu zaštitu – medicinski potrošni materijal i medicinski antiseptici </t>
  </si>
  <si>
    <t>Mandis Pharm ljekarna Zagreb</t>
  </si>
  <si>
    <t>Računalne usluge</t>
  </si>
  <si>
    <t>Blink</t>
  </si>
  <si>
    <t>Otpad infektivni</t>
  </si>
  <si>
    <t>Remondis Medison</t>
  </si>
  <si>
    <t>Odvoz otpada</t>
  </si>
  <si>
    <t>Ekoflor</t>
  </si>
  <si>
    <t>Uriho</t>
  </si>
  <si>
    <t xml:space="preserve">Materijal za zdravstvenu zaštitu – toaletni papir </t>
  </si>
  <si>
    <t>SIM BEX</t>
  </si>
  <si>
    <t>Isplaćeni iznos do 31.12.2017.</t>
  </si>
  <si>
    <t>Benefit</t>
  </si>
  <si>
    <t>Radna obuća</t>
  </si>
  <si>
    <t>Narudžbenica</t>
  </si>
  <si>
    <t>Raimpex</t>
  </si>
  <si>
    <t>Kuhinjsko  posuđe</t>
  </si>
  <si>
    <t>Ivmar</t>
  </si>
  <si>
    <t>Kolica za serviranje hrane</t>
  </si>
  <si>
    <t>Usisavači</t>
  </si>
  <si>
    <t>Demit d.o.o.</t>
  </si>
  <si>
    <t>Ivmar d.o.o.</t>
  </si>
  <si>
    <t>Dimnjačarske usluge</t>
  </si>
  <si>
    <t>Dimnjačarska obrtnička zadruga</t>
  </si>
  <si>
    <t>Veterinarska stanica</t>
  </si>
  <si>
    <t>Zdravstvena kontrola prehrane</t>
  </si>
  <si>
    <t>Zavod za javno zdravstvo</t>
  </si>
  <si>
    <t>Zdravstvena kontrola radnika</t>
  </si>
  <si>
    <t>Usluga osiguranja radnika</t>
  </si>
  <si>
    <t>Usluga osiguranja imovine</t>
  </si>
  <si>
    <t>Generali osiguranje</t>
  </si>
  <si>
    <t>Euroherc</t>
  </si>
  <si>
    <t>Hitna intervencija popravak stroja</t>
  </si>
  <si>
    <t>Zirs</t>
  </si>
  <si>
    <t>Plasting ortopedija</t>
  </si>
  <si>
    <t>Hidraulična skretnica i montaža crpki</t>
  </si>
  <si>
    <t>Izrada kuhinjske površine</t>
  </si>
  <si>
    <t>Tapetarija Sinković</t>
  </si>
  <si>
    <t xml:space="preserve">Usluge popravljanja i održavanja namještaja </t>
  </si>
  <si>
    <t>Usluge tehničke kontrole</t>
  </si>
  <si>
    <t>Instalacije Stepić</t>
  </si>
  <si>
    <t>Usluga popravaka i održavanja mehaničkih instalacija</t>
  </si>
  <si>
    <t>Ugovor/ Narudžbenica</t>
  </si>
  <si>
    <t>Edukacija djelatnika za zaštitu na radu i zaštitu od požara</t>
  </si>
  <si>
    <t>Vrsta postupka</t>
  </si>
  <si>
    <t>Jednostavna nabava</t>
  </si>
  <si>
    <t>CPV</t>
  </si>
  <si>
    <t>Ev.br.pl.n.</t>
  </si>
  <si>
    <t>Iznos PDV-a</t>
  </si>
  <si>
    <t>Obrazloženje</t>
  </si>
  <si>
    <t>15610000-7</t>
  </si>
  <si>
    <t>15330000-0</t>
  </si>
  <si>
    <t>03142500-3</t>
  </si>
  <si>
    <t>15400000-2</t>
  </si>
  <si>
    <t>15890000-3</t>
  </si>
  <si>
    <t>39800000-0</t>
  </si>
  <si>
    <t>39830000-9</t>
  </si>
  <si>
    <t>33760000-5</t>
  </si>
  <si>
    <t>50800000-3</t>
  </si>
  <si>
    <t>50720000-8</t>
  </si>
  <si>
    <t>OIB</t>
  </si>
  <si>
    <t>90920000-2</t>
  </si>
  <si>
    <t>30190000-7</t>
  </si>
  <si>
    <t>33140000-3</t>
  </si>
  <si>
    <t>72200000-7</t>
  </si>
  <si>
    <t>90511000-2</t>
  </si>
  <si>
    <t>18830000-6</t>
  </si>
  <si>
    <t>31000000-6</t>
  </si>
  <si>
    <t>39220000-0</t>
  </si>
  <si>
    <t>39713430-6</t>
  </si>
  <si>
    <t>90915000-4</t>
  </si>
  <si>
    <t>58145000-7</t>
  </si>
  <si>
    <t>85147000-1</t>
  </si>
  <si>
    <t>66510000-8</t>
  </si>
  <si>
    <t>66515200-5</t>
  </si>
  <si>
    <t>50750000-7</t>
  </si>
  <si>
    <t>50850000-8</t>
  </si>
  <si>
    <t>50712000-9</t>
  </si>
  <si>
    <t>71632000-7</t>
  </si>
  <si>
    <t>15312000-8</t>
  </si>
  <si>
    <t>15.</t>
  </si>
  <si>
    <t>16.</t>
  </si>
  <si>
    <t>17.</t>
  </si>
  <si>
    <t>18.</t>
  </si>
  <si>
    <t>19.</t>
  </si>
  <si>
    <t>20.</t>
  </si>
  <si>
    <t>Nadogradnja sustava grijanja</t>
  </si>
  <si>
    <t>Ventili za sustav grijanja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</si>
  <si>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</si>
  <si>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</si>
  <si>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</si>
  <si>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</si>
  <si>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</si>
  <si>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</si>
  <si>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</si>
  <si>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</si>
  <si>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</si>
  <si>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</si>
  <si>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18110000-3</t>
  </si>
  <si>
    <t>39512000-4</t>
  </si>
  <si>
    <t>39513000-1</t>
  </si>
  <si>
    <t>Stolno rublje</t>
  </si>
  <si>
    <t>Posteljno rublje</t>
  </si>
  <si>
    <t>Radna odjeća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</si>
  <si>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</si>
  <si>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</si>
  <si>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</si>
  <si>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</si>
  <si>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</si>
  <si>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</si>
  <si>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</si>
  <si>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</si>
  <si>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</si>
  <si>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</si>
  <si>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43.</t>
  </si>
  <si>
    <t>44.</t>
  </si>
  <si>
    <t>45.</t>
  </si>
  <si>
    <t>46.</t>
  </si>
  <si>
    <t>47.</t>
  </si>
  <si>
    <t xml:space="preserve">Materijal za tekuće i investicijsko održavanje zgrade </t>
  </si>
  <si>
    <t>39221100-8</t>
  </si>
  <si>
    <t>Oprema za posudionicu</t>
  </si>
  <si>
    <t>Voditeljica računovodstva:                                                                     Ravnateljica:</t>
  </si>
  <si>
    <t>mr.sc. Sandra Sekušak                                                        dipl.soc.radnica Krasanka Glamuzina</t>
  </si>
  <si>
    <t>Isplaćeni iznos do 30.06.2017.</t>
  </si>
  <si>
    <t>Pića</t>
  </si>
  <si>
    <t>12.</t>
  </si>
  <si>
    <t>Stolno i posteljno rublje i radna odjeća</t>
  </si>
  <si>
    <t>Održavanje programskih aplikacija u računovodstvu</t>
  </si>
  <si>
    <t>Enel</t>
  </si>
  <si>
    <t>Održavanje sustava za dojavu požara</t>
  </si>
  <si>
    <t xml:space="preserve">Securitas Hrvatska </t>
  </si>
  <si>
    <t>Registar ugovora jednostavne nabave Doma za starije osobe „Medveščak“ Zagreb u 2017.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</si>
</sst>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/;@"/>
    <numFmt numFmtId="165" formatCode="0000000000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" fontId="2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5" fontId="2" fillId="2" borderId="0" xfId="0" applyNumberFormat="1" applyFont="1" applyFill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4" fontId="1" fillId="2" borderId="0" xfId="0" applyNumberFormat="1" applyFont="1" applyFill="1"/>
    <xf numFmtId="164" fontId="1" fillId="2" borderId="0" xfId="0" applyNumberFormat="1" applyFont="1" applyFill="1"/>
    <xf numFmtId="164" fontId="2" fillId="2" borderId="0" xfId="0" applyNumberFormat="1" applyFont="1" applyFill="1"/>
    <xf numFmtId="0" fontId="2" fillId="2" borderId="0" xfId="0" applyFont="1" applyFill="1"/>
    <xf numFmtId="4" fontId="2" fillId="2" borderId="0" xfId="0" applyNumberFormat="1" applyFont="1" applyFill="1"/>
    <xf numFmtId="0" fontId="2" fillId="2" borderId="0" xfId="0" applyFont="1" applyFill="1" applyAlignment="1">
      <alignment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164" fontId="2" fillId="2" borderId="1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C11" sqref="C11"/>
    </sheetView>
  </sheetViews>
  <sheetFormatPr defaultRowHeight="15" x14ac:dyDescent="0.25"/>
  <cols>
    <col min="1" max="1" width="4.85546875" style="35" customWidth="1"/>
    <col min="2" max="2" width="15.5703125" style="35" customWidth="1"/>
    <col min="3" max="4" width="13.85546875" style="36" customWidth="1"/>
    <col min="5" max="5" width="10.5703125" style="35" customWidth="1"/>
    <col min="6" max="7" width="15.5703125" style="34" customWidth="1"/>
    <col min="8" max="8" width="15.5703125" style="35" customWidth="1"/>
    <col min="9" max="9" width="14.28515625" style="36" customWidth="1"/>
    <col min="10" max="16384" width="9.140625" style="35"/>
  </cols>
  <sheetData>
    <row r="1" spans="1:9" x14ac:dyDescent="0.25">
      <c r="A1" s="30" t="s">
        <v>184</v>
      </c>
      <c r="B1" s="31"/>
      <c r="C1" s="32"/>
      <c r="D1" s="32"/>
      <c r="E1" s="31"/>
      <c r="F1" s="33"/>
    </row>
    <row r="2" spans="1:9" x14ac:dyDescent="0.25">
      <c r="A2" s="37"/>
    </row>
    <row r="3" spans="1:9" ht="45" x14ac:dyDescent="0.25">
      <c r="A3" s="25" t="s">
        <v>0</v>
      </c>
      <c r="B3" s="25" t="s">
        <v>1</v>
      </c>
      <c r="C3" s="1" t="s">
        <v>2</v>
      </c>
      <c r="D3" s="1" t="s">
        <v>3</v>
      </c>
      <c r="E3" s="25" t="s">
        <v>4</v>
      </c>
      <c r="F3" s="2" t="s">
        <v>5</v>
      </c>
      <c r="G3" s="2" t="s">
        <v>6</v>
      </c>
      <c r="H3" s="25" t="s">
        <v>7</v>
      </c>
      <c r="I3" s="1" t="s">
        <v>176</v>
      </c>
    </row>
    <row r="4" spans="1:9" x14ac:dyDescent="0.25">
      <c r="A4" s="44" t="s">
        <v>8</v>
      </c>
      <c r="B4" s="44"/>
      <c r="C4" s="44"/>
      <c r="D4" s="44"/>
      <c r="E4" s="44"/>
      <c r="F4" s="44"/>
      <c r="G4" s="44"/>
      <c r="H4" s="44"/>
      <c r="I4" s="3"/>
    </row>
    <row r="5" spans="1:9" ht="45" x14ac:dyDescent="0.25">
      <c r="A5" s="19" t="s">
        <v>9</v>
      </c>
      <c r="B5" s="19" t="s">
        <v>10</v>
      </c>
      <c r="C5" s="20">
        <v>74637</v>
      </c>
      <c r="D5" s="20">
        <v>92891.25</v>
      </c>
      <c r="E5" s="19" t="s">
        <v>4</v>
      </c>
      <c r="F5" s="4">
        <v>42737</v>
      </c>
      <c r="G5" s="4">
        <v>43100</v>
      </c>
      <c r="H5" s="19" t="s">
        <v>11</v>
      </c>
      <c r="I5" s="3">
        <v>35023.53</v>
      </c>
    </row>
    <row r="6" spans="1:9" ht="30" x14ac:dyDescent="0.25">
      <c r="A6" s="19" t="s">
        <v>12</v>
      </c>
      <c r="B6" s="19" t="s">
        <v>13</v>
      </c>
      <c r="C6" s="20">
        <v>142539.70000000001</v>
      </c>
      <c r="D6" s="20">
        <v>178174.63</v>
      </c>
      <c r="E6" s="19" t="s">
        <v>4</v>
      </c>
      <c r="F6" s="4">
        <v>42737</v>
      </c>
      <c r="G6" s="4">
        <v>43100</v>
      </c>
      <c r="H6" s="19" t="s">
        <v>14</v>
      </c>
      <c r="I6" s="3">
        <v>57430.59</v>
      </c>
    </row>
    <row r="7" spans="1:9" ht="45" x14ac:dyDescent="0.25">
      <c r="A7" s="19" t="s">
        <v>15</v>
      </c>
      <c r="B7" s="19" t="s">
        <v>16</v>
      </c>
      <c r="C7" s="20">
        <f>D7/1.25</f>
        <v>43861.599999999999</v>
      </c>
      <c r="D7" s="20">
        <v>54827</v>
      </c>
      <c r="E7" s="19" t="s">
        <v>4</v>
      </c>
      <c r="F7" s="4">
        <v>42737</v>
      </c>
      <c r="G7" s="4">
        <v>43100</v>
      </c>
      <c r="H7" s="19" t="s">
        <v>17</v>
      </c>
      <c r="I7" s="3">
        <v>24155.15</v>
      </c>
    </row>
    <row r="8" spans="1:9" x14ac:dyDescent="0.25">
      <c r="A8" s="19" t="s">
        <v>18</v>
      </c>
      <c r="B8" s="19" t="s">
        <v>19</v>
      </c>
      <c r="C8" s="20">
        <v>28490</v>
      </c>
      <c r="D8" s="20">
        <v>35612.5</v>
      </c>
      <c r="E8" s="19" t="s">
        <v>4</v>
      </c>
      <c r="F8" s="4">
        <v>42737</v>
      </c>
      <c r="G8" s="4">
        <v>43100</v>
      </c>
      <c r="H8" s="19" t="s">
        <v>20</v>
      </c>
      <c r="I8" s="3">
        <v>15939</v>
      </c>
    </row>
    <row r="9" spans="1:9" ht="45" x14ac:dyDescent="0.25">
      <c r="A9" s="19" t="s">
        <v>21</v>
      </c>
      <c r="B9" s="19" t="s">
        <v>22</v>
      </c>
      <c r="C9" s="20">
        <v>83847.3</v>
      </c>
      <c r="D9" s="20">
        <v>99943.61</v>
      </c>
      <c r="E9" s="19" t="s">
        <v>4</v>
      </c>
      <c r="F9" s="4">
        <v>42737</v>
      </c>
      <c r="G9" s="4">
        <v>43100</v>
      </c>
      <c r="H9" s="19" t="s">
        <v>23</v>
      </c>
      <c r="I9" s="3">
        <v>40388.85</v>
      </c>
    </row>
    <row r="10" spans="1:9" ht="45" x14ac:dyDescent="0.25">
      <c r="A10" s="19" t="s">
        <v>24</v>
      </c>
      <c r="B10" s="19" t="s">
        <v>25</v>
      </c>
      <c r="C10" s="20">
        <v>118303.85</v>
      </c>
      <c r="D10" s="20">
        <v>143105.29</v>
      </c>
      <c r="E10" s="19" t="s">
        <v>4</v>
      </c>
      <c r="F10" s="4">
        <v>42737</v>
      </c>
      <c r="G10" s="4">
        <v>43100</v>
      </c>
      <c r="H10" s="19" t="s">
        <v>14</v>
      </c>
      <c r="I10" s="3">
        <v>59327.09</v>
      </c>
    </row>
    <row r="11" spans="1:9" ht="45" x14ac:dyDescent="0.25">
      <c r="A11" s="19" t="s">
        <v>26</v>
      </c>
      <c r="B11" s="19" t="s">
        <v>27</v>
      </c>
      <c r="C11" s="20">
        <v>153562.79999999999</v>
      </c>
      <c r="D11" s="20">
        <v>191953.5</v>
      </c>
      <c r="E11" s="19" t="s">
        <v>4</v>
      </c>
      <c r="F11" s="4">
        <v>42737</v>
      </c>
      <c r="G11" s="4">
        <v>43100</v>
      </c>
      <c r="H11" s="19" t="s">
        <v>28</v>
      </c>
      <c r="I11" s="3">
        <v>80187.62</v>
      </c>
    </row>
    <row r="12" spans="1:9" ht="30" x14ac:dyDescent="0.25">
      <c r="A12" s="19" t="s">
        <v>29</v>
      </c>
      <c r="B12" s="19" t="s">
        <v>30</v>
      </c>
      <c r="C12" s="20">
        <v>46357.1</v>
      </c>
      <c r="D12" s="20">
        <v>57946.38</v>
      </c>
      <c r="E12" s="19" t="s">
        <v>4</v>
      </c>
      <c r="F12" s="4">
        <v>42737</v>
      </c>
      <c r="G12" s="4">
        <v>43100</v>
      </c>
      <c r="H12" s="19" t="s">
        <v>14</v>
      </c>
      <c r="I12" s="3">
        <v>15123.88</v>
      </c>
    </row>
    <row r="13" spans="1:9" ht="30" x14ac:dyDescent="0.25">
      <c r="A13" s="19" t="s">
        <v>31</v>
      </c>
      <c r="B13" s="19" t="s">
        <v>32</v>
      </c>
      <c r="C13" s="20">
        <v>44920.5</v>
      </c>
      <c r="D13" s="20">
        <v>56150.63</v>
      </c>
      <c r="E13" s="19" t="s">
        <v>4</v>
      </c>
      <c r="F13" s="4">
        <v>42737</v>
      </c>
      <c r="G13" s="4">
        <v>43100</v>
      </c>
      <c r="H13" s="19" t="s">
        <v>33</v>
      </c>
      <c r="I13" s="3">
        <v>38823.74</v>
      </c>
    </row>
    <row r="14" spans="1:9" x14ac:dyDescent="0.25">
      <c r="A14" s="19" t="s">
        <v>34</v>
      </c>
      <c r="B14" s="19" t="s">
        <v>177</v>
      </c>
      <c r="C14" s="20">
        <v>8581.1</v>
      </c>
      <c r="D14" s="20">
        <v>10726.38</v>
      </c>
      <c r="E14" s="19" t="s">
        <v>4</v>
      </c>
      <c r="F14" s="4">
        <v>42737</v>
      </c>
      <c r="G14" s="4">
        <v>43100</v>
      </c>
      <c r="H14" s="19" t="s">
        <v>14</v>
      </c>
      <c r="I14" s="3">
        <v>165</v>
      </c>
    </row>
    <row r="15" spans="1:9" ht="30" x14ac:dyDescent="0.25">
      <c r="A15" s="19" t="s">
        <v>35</v>
      </c>
      <c r="B15" s="19" t="s">
        <v>36</v>
      </c>
      <c r="C15" s="20">
        <v>20400</v>
      </c>
      <c r="D15" s="20">
        <v>25500</v>
      </c>
      <c r="E15" s="19" t="s">
        <v>4</v>
      </c>
      <c r="F15" s="4">
        <v>42737</v>
      </c>
      <c r="G15" s="4">
        <v>43100</v>
      </c>
      <c r="H15" s="19" t="s">
        <v>37</v>
      </c>
      <c r="I15" s="3">
        <v>12750</v>
      </c>
    </row>
    <row r="16" spans="1:9" ht="45" x14ac:dyDescent="0.25">
      <c r="A16" s="19" t="s">
        <v>178</v>
      </c>
      <c r="B16" s="19" t="s">
        <v>38</v>
      </c>
      <c r="C16" s="20">
        <f>D16/1.25</f>
        <v>37600</v>
      </c>
      <c r="D16" s="20">
        <v>47000</v>
      </c>
      <c r="E16" s="19" t="s">
        <v>4</v>
      </c>
      <c r="F16" s="4">
        <v>42737</v>
      </c>
      <c r="G16" s="4">
        <v>43100</v>
      </c>
      <c r="H16" s="19" t="s">
        <v>39</v>
      </c>
      <c r="I16" s="3">
        <v>26741</v>
      </c>
    </row>
    <row r="17" spans="1:9" ht="45" x14ac:dyDescent="0.25">
      <c r="A17" s="19" t="s">
        <v>40</v>
      </c>
      <c r="B17" s="19" t="s">
        <v>41</v>
      </c>
      <c r="C17" s="20">
        <f>D17/1.25</f>
        <v>33600</v>
      </c>
      <c r="D17" s="20">
        <v>42000</v>
      </c>
      <c r="E17" s="19" t="s">
        <v>4</v>
      </c>
      <c r="F17" s="4">
        <v>42737</v>
      </c>
      <c r="G17" s="4">
        <v>43100</v>
      </c>
      <c r="H17" s="19" t="s">
        <v>42</v>
      </c>
      <c r="I17" s="3">
        <v>3268</v>
      </c>
    </row>
    <row r="18" spans="1:9" ht="75" x14ac:dyDescent="0.25">
      <c r="A18" s="19" t="s">
        <v>43</v>
      </c>
      <c r="B18" s="19" t="s">
        <v>44</v>
      </c>
      <c r="C18" s="20">
        <f>D18/1.25</f>
        <v>38400</v>
      </c>
      <c r="D18" s="20">
        <v>48000</v>
      </c>
      <c r="E18" s="19" t="s">
        <v>4</v>
      </c>
      <c r="F18" s="4">
        <v>42737</v>
      </c>
      <c r="G18" s="4">
        <v>43100</v>
      </c>
      <c r="H18" s="19" t="s">
        <v>45</v>
      </c>
      <c r="I18" s="3">
        <v>13129.04</v>
      </c>
    </row>
    <row r="19" spans="1:9" ht="45" x14ac:dyDescent="0.25">
      <c r="A19" s="19" t="s">
        <v>132</v>
      </c>
      <c r="B19" s="19" t="s">
        <v>46</v>
      </c>
      <c r="C19" s="20">
        <f>D19/1.25</f>
        <v>51790</v>
      </c>
      <c r="D19" s="20">
        <v>64737.5</v>
      </c>
      <c r="E19" s="19" t="s">
        <v>4</v>
      </c>
      <c r="F19" s="4">
        <v>42737</v>
      </c>
      <c r="G19" s="4">
        <v>43100</v>
      </c>
      <c r="H19" s="19" t="s">
        <v>47</v>
      </c>
      <c r="I19" s="3">
        <v>32174.51</v>
      </c>
    </row>
    <row r="20" spans="1:9" ht="30" x14ac:dyDescent="0.25">
      <c r="A20" s="19" t="s">
        <v>133</v>
      </c>
      <c r="B20" s="19" t="s">
        <v>48</v>
      </c>
      <c r="C20" s="20">
        <v>38181.67</v>
      </c>
      <c r="D20" s="20">
        <v>47727.09</v>
      </c>
      <c r="E20" s="19" t="s">
        <v>4</v>
      </c>
      <c r="F20" s="4">
        <v>42737</v>
      </c>
      <c r="G20" s="4">
        <v>43100</v>
      </c>
      <c r="H20" s="19" t="s">
        <v>49</v>
      </c>
      <c r="I20" s="3">
        <v>17383.72</v>
      </c>
    </row>
    <row r="21" spans="1:9" ht="90" x14ac:dyDescent="0.25">
      <c r="A21" s="19" t="s">
        <v>134</v>
      </c>
      <c r="B21" s="19" t="s">
        <v>50</v>
      </c>
      <c r="C21" s="20">
        <v>23070</v>
      </c>
      <c r="D21" s="20">
        <v>28837.5</v>
      </c>
      <c r="E21" s="19" t="s">
        <v>4</v>
      </c>
      <c r="F21" s="4">
        <v>42737</v>
      </c>
      <c r="G21" s="4">
        <v>43100</v>
      </c>
      <c r="H21" s="19" t="s">
        <v>51</v>
      </c>
      <c r="I21" s="3">
        <v>20875</v>
      </c>
    </row>
    <row r="22" spans="1:9" ht="120" x14ac:dyDescent="0.25">
      <c r="A22" s="19" t="s">
        <v>135</v>
      </c>
      <c r="B22" s="19" t="s">
        <v>52</v>
      </c>
      <c r="C22" s="20">
        <f>D22/1.25</f>
        <v>92857.16</v>
      </c>
      <c r="D22" s="20">
        <f>93914.71+22156.74</f>
        <v>116071.45000000001</v>
      </c>
      <c r="E22" s="19" t="s">
        <v>4</v>
      </c>
      <c r="F22" s="4">
        <v>42737</v>
      </c>
      <c r="G22" s="4">
        <v>43100</v>
      </c>
      <c r="H22" s="19" t="s">
        <v>53</v>
      </c>
      <c r="I22" s="3">
        <v>37929.199999999997</v>
      </c>
    </row>
    <row r="23" spans="1:9" x14ac:dyDescent="0.25">
      <c r="A23" s="45">
        <v>20</v>
      </c>
      <c r="B23" s="45" t="s">
        <v>54</v>
      </c>
      <c r="C23" s="46">
        <f>D23/1.25</f>
        <v>24000</v>
      </c>
      <c r="D23" s="46">
        <v>30000</v>
      </c>
      <c r="E23" s="45" t="s">
        <v>4</v>
      </c>
      <c r="F23" s="4">
        <v>42737</v>
      </c>
      <c r="G23" s="4">
        <v>43100</v>
      </c>
      <c r="H23" s="45" t="s">
        <v>55</v>
      </c>
      <c r="I23" s="42">
        <v>15000</v>
      </c>
    </row>
    <row r="24" spans="1:9" x14ac:dyDescent="0.25">
      <c r="A24" s="45"/>
      <c r="B24" s="45"/>
      <c r="C24" s="46"/>
      <c r="D24" s="46"/>
      <c r="E24" s="45"/>
      <c r="F24" s="4">
        <v>42737</v>
      </c>
      <c r="G24" s="4">
        <v>43100</v>
      </c>
      <c r="H24" s="45"/>
      <c r="I24" s="43"/>
    </row>
    <row r="25" spans="1:9" ht="30" x14ac:dyDescent="0.25">
      <c r="A25" s="19">
        <v>21</v>
      </c>
      <c r="B25" s="19" t="s">
        <v>56</v>
      </c>
      <c r="C25" s="20">
        <f>D25/1.25</f>
        <v>6360</v>
      </c>
      <c r="D25" s="20">
        <v>7950</v>
      </c>
      <c r="E25" s="19" t="s">
        <v>4</v>
      </c>
      <c r="F25" s="4">
        <v>42737</v>
      </c>
      <c r="G25" s="4">
        <v>43100</v>
      </c>
      <c r="H25" s="19" t="s">
        <v>57</v>
      </c>
      <c r="I25" s="3">
        <v>2176</v>
      </c>
    </row>
    <row r="26" spans="1:9" x14ac:dyDescent="0.25">
      <c r="A26" s="19">
        <v>22</v>
      </c>
      <c r="B26" s="19" t="s">
        <v>58</v>
      </c>
      <c r="C26" s="20">
        <f>D26/1.25</f>
        <v>38584</v>
      </c>
      <c r="D26" s="20">
        <v>48230</v>
      </c>
      <c r="E26" s="19" t="s">
        <v>4</v>
      </c>
      <c r="F26" s="4">
        <v>42793</v>
      </c>
      <c r="G26" s="4">
        <v>43100</v>
      </c>
      <c r="H26" s="19" t="s">
        <v>59</v>
      </c>
      <c r="I26" s="3">
        <v>12862.5</v>
      </c>
    </row>
    <row r="27" spans="1:9" ht="45" x14ac:dyDescent="0.25">
      <c r="A27" s="38">
        <v>23</v>
      </c>
      <c r="B27" s="39" t="s">
        <v>179</v>
      </c>
      <c r="C27" s="40">
        <v>98400</v>
      </c>
      <c r="D27" s="40">
        <f>C27*1.25</f>
        <v>123000</v>
      </c>
      <c r="E27" s="38" t="s">
        <v>4</v>
      </c>
      <c r="F27" s="41">
        <v>42917</v>
      </c>
      <c r="G27" s="41">
        <v>43191</v>
      </c>
      <c r="H27" s="38" t="s">
        <v>60</v>
      </c>
      <c r="I27" s="40">
        <v>0</v>
      </c>
    </row>
    <row r="28" spans="1:9" ht="60" x14ac:dyDescent="0.25">
      <c r="A28" s="38">
        <v>24</v>
      </c>
      <c r="B28" s="39" t="s">
        <v>180</v>
      </c>
      <c r="C28" s="40">
        <v>17460</v>
      </c>
      <c r="D28" s="40">
        <f>C28*1.25</f>
        <v>21825</v>
      </c>
      <c r="E28" s="38" t="s">
        <v>4</v>
      </c>
      <c r="F28" s="41">
        <v>42736</v>
      </c>
      <c r="G28" s="41">
        <v>43100</v>
      </c>
      <c r="H28" s="38" t="s">
        <v>181</v>
      </c>
      <c r="I28" s="40">
        <v>10950</v>
      </c>
    </row>
    <row r="29" spans="1:9" ht="45" x14ac:dyDescent="0.25">
      <c r="A29" s="38">
        <v>25</v>
      </c>
      <c r="B29" s="39" t="s">
        <v>182</v>
      </c>
      <c r="C29" s="40">
        <v>11520</v>
      </c>
      <c r="D29" s="40">
        <f>C29*1.25</f>
        <v>14400</v>
      </c>
      <c r="E29" s="38" t="s">
        <v>4</v>
      </c>
      <c r="F29" s="41">
        <v>42736</v>
      </c>
      <c r="G29" s="41">
        <v>43100</v>
      </c>
      <c r="H29" s="38" t="s">
        <v>183</v>
      </c>
      <c r="I29" s="40">
        <v>9220</v>
      </c>
    </row>
    <row r="30" spans="1:9" ht="60" x14ac:dyDescent="0.25">
      <c r="A30" s="38">
        <v>26</v>
      </c>
      <c r="B30" s="19" t="s">
        <v>61</v>
      </c>
      <c r="C30" s="40">
        <v>46059.56</v>
      </c>
      <c r="D30" s="40">
        <v>57574.45</v>
      </c>
      <c r="E30" s="38" t="s">
        <v>4</v>
      </c>
      <c r="F30" s="41">
        <v>42737</v>
      </c>
      <c r="G30" s="41">
        <v>43100</v>
      </c>
      <c r="H30" s="38" t="s">
        <v>62</v>
      </c>
      <c r="I30" s="40">
        <v>23479.46</v>
      </c>
    </row>
  </sheetData>
  <mergeCells count="8">
    <mergeCell ref="I23:I24"/>
    <mergeCell ref="A4:H4"/>
    <mergeCell ref="A23:A24"/>
    <mergeCell ref="B23:B24"/>
    <mergeCell ref="C23:C24"/>
    <mergeCell ref="D23:D24"/>
    <mergeCell ref="E23:E24"/>
    <mergeCell ref="H23:H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abSelected="1" workbookViewId="0">
      <selection activeCell="I12" sqref="I12"/>
    </sheetView>
  </sheetViews>
  <sheetFormatPr defaultColWidth="9.140625" defaultRowHeight="15" x14ac:dyDescent="0.25"/>
  <cols>
    <col min="1" max="1" width="4.85546875" style="9" customWidth="1"/>
    <col min="2" max="2" width="5.7109375" style="9" customWidth="1"/>
    <col min="3" max="5" width="15.5703125" style="9" customWidth="1"/>
    <col min="6" max="8" width="13.85546875" style="10" customWidth="1"/>
    <col min="9" max="9" width="13.28515625" style="9" customWidth="1"/>
    <col min="10" max="11" width="15.5703125" style="8" customWidth="1"/>
    <col min="12" max="12" width="13.85546875" style="9" customWidth="1"/>
    <col min="13" max="13" width="21.7109375" style="13" customWidth="1"/>
    <col min="14" max="14" width="21" style="10" customWidth="1"/>
    <col min="15" max="15" width="20.42578125" style="9" customWidth="1"/>
    <col min="16" max="16384" width="9.140625" style="9"/>
  </cols>
  <sheetData>
    <row r="1" spans="1:15" x14ac:dyDescent="0.25">
      <c r="A1" s="30" t="s">
        <v>184</v>
      </c>
      <c r="B1" s="5"/>
      <c r="C1" s="5"/>
      <c r="D1" s="5"/>
      <c r="E1" s="5"/>
      <c r="F1" s="6"/>
      <c r="G1" s="6"/>
      <c r="H1" s="6"/>
      <c r="I1" s="5"/>
      <c r="J1" s="7"/>
    </row>
    <row r="3" spans="1:15" ht="45" x14ac:dyDescent="0.25">
      <c r="A3" s="25" t="s">
        <v>0</v>
      </c>
      <c r="B3" s="25" t="s">
        <v>99</v>
      </c>
      <c r="C3" s="25" t="s">
        <v>1</v>
      </c>
      <c r="D3" s="25" t="s">
        <v>98</v>
      </c>
      <c r="E3" s="25" t="s">
        <v>96</v>
      </c>
      <c r="F3" s="1" t="s">
        <v>2</v>
      </c>
      <c r="G3" s="1" t="s">
        <v>100</v>
      </c>
      <c r="H3" s="1" t="s">
        <v>3</v>
      </c>
      <c r="I3" s="25" t="s">
        <v>94</v>
      </c>
      <c r="J3" s="2" t="s">
        <v>5</v>
      </c>
      <c r="K3" s="2" t="s">
        <v>6</v>
      </c>
      <c r="L3" s="25" t="s">
        <v>7</v>
      </c>
      <c r="M3" s="14" t="s">
        <v>112</v>
      </c>
      <c r="N3" s="1" t="s">
        <v>63</v>
      </c>
      <c r="O3" s="25" t="s">
        <v>101</v>
      </c>
    </row>
    <row r="4" spans="1:15" x14ac:dyDescent="0.25">
      <c r="A4" s="44" t="s">
        <v>8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14"/>
      <c r="N4" s="3"/>
      <c r="O4" s="11"/>
    </row>
    <row r="5" spans="1:15" ht="45" x14ac:dyDescent="0.25">
      <c r="A5" s="19" t="s">
        <v>9</v>
      </c>
      <c r="B5" s="19">
        <v>2</v>
      </c>
      <c r="C5" s="19" t="s">
        <v>10</v>
      </c>
      <c r="D5" s="19" t="s">
        <v>102</v>
      </c>
      <c r="E5" s="19" t="s">
        <v>97</v>
      </c>
      <c r="F5" s="20">
        <v>74637</v>
      </c>
      <c r="G5" s="20">
        <f>H5-F5</f>
        <v>18254.25</v>
      </c>
      <c r="H5" s="20">
        <v>92891.25</v>
      </c>
      <c r="I5" s="19" t="s">
        <v>4</v>
      </c>
      <c r="J5" s="4">
        <v>42737</v>
      </c>
      <c r="K5" s="4">
        <v>43100</v>
      </c>
      <c r="L5" s="19" t="s">
        <v>11</v>
      </c>
      <c r="M5" s="15">
        <v>76842508189</v>
      </c>
      <c r="N5" s="3">
        <v>90351.47</v>
      </c>
      <c r="O5" s="11"/>
    </row>
    <row r="6" spans="1:15" ht="30" x14ac:dyDescent="0.25">
      <c r="A6" s="19" t="s">
        <v>12</v>
      </c>
      <c r="B6" s="19">
        <v>7</v>
      </c>
      <c r="C6" s="19" t="s">
        <v>13</v>
      </c>
      <c r="D6" s="19" t="s">
        <v>103</v>
      </c>
      <c r="E6" s="19" t="s">
        <v>97</v>
      </c>
      <c r="F6" s="20">
        <v>142539.70000000001</v>
      </c>
      <c r="G6" s="20">
        <f t="shared" ref="G6:G48" si="0">H6-F6</f>
        <v>35634.929999999993</v>
      </c>
      <c r="H6" s="20">
        <v>178174.63</v>
      </c>
      <c r="I6" s="19" t="s">
        <v>4</v>
      </c>
      <c r="J6" s="4">
        <v>42737</v>
      </c>
      <c r="K6" s="4">
        <v>43100</v>
      </c>
      <c r="L6" s="19" t="s">
        <v>14</v>
      </c>
      <c r="M6" s="15">
        <v>25435300118</v>
      </c>
      <c r="N6" s="3">
        <v>150895.22</v>
      </c>
      <c r="O6" s="11"/>
    </row>
    <row r="7" spans="1:15" ht="45" x14ac:dyDescent="0.25">
      <c r="A7" s="19" t="s">
        <v>15</v>
      </c>
      <c r="B7" s="19">
        <v>9</v>
      </c>
      <c r="C7" s="19" t="s">
        <v>16</v>
      </c>
      <c r="D7" s="19" t="s">
        <v>131</v>
      </c>
      <c r="E7" s="19" t="s">
        <v>97</v>
      </c>
      <c r="F7" s="20">
        <f>H7/1.25</f>
        <v>43861.599999999999</v>
      </c>
      <c r="G7" s="20">
        <f t="shared" si="0"/>
        <v>10965.400000000001</v>
      </c>
      <c r="H7" s="20">
        <v>54827</v>
      </c>
      <c r="I7" s="19" t="s">
        <v>4</v>
      </c>
      <c r="J7" s="4">
        <v>42737</v>
      </c>
      <c r="K7" s="4">
        <v>43100</v>
      </c>
      <c r="L7" s="19" t="s">
        <v>17</v>
      </c>
      <c r="M7" s="15">
        <v>18928523252</v>
      </c>
      <c r="N7" s="3">
        <v>52614.239999999998</v>
      </c>
      <c r="O7" s="11"/>
    </row>
    <row r="8" spans="1:15" ht="30" x14ac:dyDescent="0.25">
      <c r="A8" s="19" t="s">
        <v>18</v>
      </c>
      <c r="B8" s="19">
        <v>10</v>
      </c>
      <c r="C8" s="19" t="s">
        <v>19</v>
      </c>
      <c r="D8" s="19" t="s">
        <v>104</v>
      </c>
      <c r="E8" s="19" t="s">
        <v>97</v>
      </c>
      <c r="F8" s="20">
        <v>28490</v>
      </c>
      <c r="G8" s="20">
        <f t="shared" si="0"/>
        <v>7122.5</v>
      </c>
      <c r="H8" s="20">
        <v>35612.5</v>
      </c>
      <c r="I8" s="19" t="s">
        <v>4</v>
      </c>
      <c r="J8" s="4">
        <v>42737</v>
      </c>
      <c r="K8" s="4">
        <v>43100</v>
      </c>
      <c r="L8" s="19" t="s">
        <v>20</v>
      </c>
      <c r="M8" s="15">
        <v>57376554546</v>
      </c>
      <c r="N8" s="3">
        <v>30145.5</v>
      </c>
      <c r="O8" s="11"/>
    </row>
    <row r="9" spans="1:15" ht="45" x14ac:dyDescent="0.25">
      <c r="A9" s="19" t="s">
        <v>21</v>
      </c>
      <c r="B9" s="19">
        <v>12</v>
      </c>
      <c r="C9" s="19" t="s">
        <v>22</v>
      </c>
      <c r="D9" s="19" t="s">
        <v>105</v>
      </c>
      <c r="E9" s="19" t="s">
        <v>97</v>
      </c>
      <c r="F9" s="20">
        <v>83847.3</v>
      </c>
      <c r="G9" s="20">
        <f t="shared" si="0"/>
        <v>16096.309999999998</v>
      </c>
      <c r="H9" s="20">
        <v>99943.61</v>
      </c>
      <c r="I9" s="19" t="s">
        <v>4</v>
      </c>
      <c r="J9" s="4">
        <v>42737</v>
      </c>
      <c r="K9" s="4">
        <v>43100</v>
      </c>
      <c r="L9" s="19" t="s">
        <v>23</v>
      </c>
      <c r="M9" s="15">
        <v>91492011748</v>
      </c>
      <c r="N9" s="3">
        <v>99027.88</v>
      </c>
      <c r="O9" s="11"/>
    </row>
    <row r="10" spans="1:15" ht="45" x14ac:dyDescent="0.25">
      <c r="A10" s="19" t="s">
        <v>24</v>
      </c>
      <c r="B10" s="19">
        <v>13</v>
      </c>
      <c r="C10" s="19" t="s">
        <v>25</v>
      </c>
      <c r="D10" s="19" t="s">
        <v>106</v>
      </c>
      <c r="E10" s="19" t="s">
        <v>97</v>
      </c>
      <c r="F10" s="20">
        <v>118303.85</v>
      </c>
      <c r="G10" s="20">
        <f t="shared" si="0"/>
        <v>24801.440000000002</v>
      </c>
      <c r="H10" s="20">
        <v>143105.29</v>
      </c>
      <c r="I10" s="19" t="s">
        <v>4</v>
      </c>
      <c r="J10" s="4">
        <v>42737</v>
      </c>
      <c r="K10" s="4">
        <v>43100</v>
      </c>
      <c r="L10" s="19" t="s">
        <v>14</v>
      </c>
      <c r="M10" s="15">
        <v>25435300118</v>
      </c>
      <c r="N10" s="3">
        <v>137992.32999999999</v>
      </c>
      <c r="O10" s="11"/>
    </row>
    <row r="11" spans="1:15" ht="45" x14ac:dyDescent="0.25">
      <c r="A11" s="19" t="s">
        <v>26</v>
      </c>
      <c r="B11" s="19">
        <v>14</v>
      </c>
      <c r="C11" s="19" t="s">
        <v>27</v>
      </c>
      <c r="D11" s="19" t="s">
        <v>107</v>
      </c>
      <c r="E11" s="19" t="s">
        <v>97</v>
      </c>
      <c r="F11" s="20">
        <v>153562.79999999999</v>
      </c>
      <c r="G11" s="20">
        <f t="shared" si="0"/>
        <v>38390.700000000012</v>
      </c>
      <c r="H11" s="20">
        <v>191953.5</v>
      </c>
      <c r="I11" s="19" t="s">
        <v>4</v>
      </c>
      <c r="J11" s="4">
        <v>42737</v>
      </c>
      <c r="K11" s="4">
        <v>43100</v>
      </c>
      <c r="L11" s="19" t="s">
        <v>28</v>
      </c>
      <c r="M11" s="15">
        <v>37879152548</v>
      </c>
      <c r="N11" s="3">
        <v>190850.5</v>
      </c>
      <c r="O11" s="11"/>
    </row>
    <row r="12" spans="1:15" ht="30" x14ac:dyDescent="0.25">
      <c r="A12" s="19" t="s">
        <v>29</v>
      </c>
      <c r="B12" s="19">
        <v>20</v>
      </c>
      <c r="C12" s="19" t="s">
        <v>30</v>
      </c>
      <c r="D12" s="19" t="s">
        <v>108</v>
      </c>
      <c r="E12" s="19" t="s">
        <v>97</v>
      </c>
      <c r="F12" s="20">
        <v>46357.1</v>
      </c>
      <c r="G12" s="20">
        <f t="shared" si="0"/>
        <v>11589.279999999999</v>
      </c>
      <c r="H12" s="20">
        <v>57946.38</v>
      </c>
      <c r="I12" s="19" t="s">
        <v>4</v>
      </c>
      <c r="J12" s="4">
        <v>42737</v>
      </c>
      <c r="K12" s="4">
        <v>43100</v>
      </c>
      <c r="L12" s="19" t="s">
        <v>14</v>
      </c>
      <c r="M12" s="15">
        <v>25435300118</v>
      </c>
      <c r="N12" s="3">
        <v>56637.58</v>
      </c>
      <c r="O12" s="11"/>
    </row>
    <row r="13" spans="1:15" ht="30" x14ac:dyDescent="0.25">
      <c r="A13" s="19" t="s">
        <v>31</v>
      </c>
      <c r="B13" s="19">
        <v>21</v>
      </c>
      <c r="C13" s="19" t="s">
        <v>32</v>
      </c>
      <c r="D13" s="19" t="s">
        <v>109</v>
      </c>
      <c r="E13" s="19" t="s">
        <v>97</v>
      </c>
      <c r="F13" s="20">
        <v>44920.5</v>
      </c>
      <c r="G13" s="20">
        <f t="shared" si="0"/>
        <v>11230.129999999997</v>
      </c>
      <c r="H13" s="20">
        <v>56150.63</v>
      </c>
      <c r="I13" s="19" t="s">
        <v>4</v>
      </c>
      <c r="J13" s="4">
        <v>42737</v>
      </c>
      <c r="K13" s="4">
        <v>43100</v>
      </c>
      <c r="L13" s="19" t="s">
        <v>33</v>
      </c>
      <c r="M13" s="15">
        <v>98892494212</v>
      </c>
      <c r="N13" s="3">
        <v>55092.58</v>
      </c>
      <c r="O13" s="11"/>
    </row>
    <row r="14" spans="1:15" ht="30" x14ac:dyDescent="0.25">
      <c r="A14" s="19" t="s">
        <v>34</v>
      </c>
      <c r="B14" s="19">
        <v>49</v>
      </c>
      <c r="C14" s="19" t="s">
        <v>36</v>
      </c>
      <c r="D14" s="19" t="s">
        <v>127</v>
      </c>
      <c r="E14" s="19" t="s">
        <v>97</v>
      </c>
      <c r="F14" s="20">
        <v>20400</v>
      </c>
      <c r="G14" s="20">
        <f t="shared" si="0"/>
        <v>5100</v>
      </c>
      <c r="H14" s="20">
        <v>25500</v>
      </c>
      <c r="I14" s="19" t="s">
        <v>4</v>
      </c>
      <c r="J14" s="4">
        <v>42737</v>
      </c>
      <c r="K14" s="4">
        <v>43100</v>
      </c>
      <c r="L14" s="19" t="s">
        <v>37</v>
      </c>
      <c r="M14" s="15">
        <v>15030854278</v>
      </c>
      <c r="N14" s="3">
        <v>25500</v>
      </c>
      <c r="O14" s="11"/>
    </row>
    <row r="15" spans="1:15" ht="45" x14ac:dyDescent="0.25">
      <c r="A15" s="19" t="s">
        <v>35</v>
      </c>
      <c r="B15" s="19">
        <v>69</v>
      </c>
      <c r="C15" s="19" t="s">
        <v>38</v>
      </c>
      <c r="D15" s="19" t="s">
        <v>110</v>
      </c>
      <c r="E15" s="19" t="s">
        <v>97</v>
      </c>
      <c r="F15" s="20">
        <f>H15/1.25</f>
        <v>50900</v>
      </c>
      <c r="G15" s="20">
        <f t="shared" si="0"/>
        <v>12725</v>
      </c>
      <c r="H15" s="20">
        <v>63625</v>
      </c>
      <c r="I15" s="19" t="s">
        <v>4</v>
      </c>
      <c r="J15" s="4">
        <v>42737</v>
      </c>
      <c r="K15" s="4">
        <v>43100</v>
      </c>
      <c r="L15" s="19" t="s">
        <v>39</v>
      </c>
      <c r="M15" s="15">
        <v>60557784734</v>
      </c>
      <c r="N15" s="3">
        <v>47176.25</v>
      </c>
      <c r="O15" s="11"/>
    </row>
    <row r="16" spans="1:15" ht="30" x14ac:dyDescent="0.25">
      <c r="A16" s="19" t="s">
        <v>40</v>
      </c>
      <c r="B16" s="19">
        <v>69</v>
      </c>
      <c r="C16" s="19" t="s">
        <v>88</v>
      </c>
      <c r="D16" s="19" t="s">
        <v>110</v>
      </c>
      <c r="E16" s="19" t="s">
        <v>97</v>
      </c>
      <c r="F16" s="20">
        <f>H16/1.25</f>
        <v>13986</v>
      </c>
      <c r="G16" s="20">
        <f t="shared" si="0"/>
        <v>3496.5</v>
      </c>
      <c r="H16" s="3">
        <v>17482.5</v>
      </c>
      <c r="I16" s="19" t="s">
        <v>66</v>
      </c>
      <c r="J16" s="4">
        <v>43070</v>
      </c>
      <c r="K16" s="4">
        <v>43465</v>
      </c>
      <c r="L16" s="19" t="s">
        <v>39</v>
      </c>
      <c r="M16" s="15">
        <v>60557784734</v>
      </c>
      <c r="N16" s="3">
        <v>17482.5</v>
      </c>
      <c r="O16" s="11"/>
    </row>
    <row r="17" spans="1:15" ht="45" x14ac:dyDescent="0.25">
      <c r="A17" s="19" t="s">
        <v>43</v>
      </c>
      <c r="B17" s="19"/>
      <c r="C17" s="19" t="s">
        <v>84</v>
      </c>
      <c r="D17" s="19" t="s">
        <v>110</v>
      </c>
      <c r="E17" s="19" t="s">
        <v>97</v>
      </c>
      <c r="F17" s="20">
        <f>H17/1.25</f>
        <v>45556</v>
      </c>
      <c r="G17" s="20">
        <f t="shared" si="0"/>
        <v>11389</v>
      </c>
      <c r="H17" s="20">
        <f>N17</f>
        <v>56945</v>
      </c>
      <c r="I17" s="19" t="s">
        <v>66</v>
      </c>
      <c r="J17" s="4">
        <v>43070</v>
      </c>
      <c r="K17" s="4">
        <v>43465</v>
      </c>
      <c r="L17" s="19" t="s">
        <v>39</v>
      </c>
      <c r="M17" s="15">
        <v>60557784734</v>
      </c>
      <c r="N17" s="3">
        <v>56945</v>
      </c>
      <c r="O17" s="11"/>
    </row>
    <row r="18" spans="1:15" ht="45" x14ac:dyDescent="0.25">
      <c r="A18" s="19" t="s">
        <v>132</v>
      </c>
      <c r="B18" s="19">
        <v>66</v>
      </c>
      <c r="C18" s="19" t="s">
        <v>41</v>
      </c>
      <c r="D18" s="19" t="s">
        <v>111</v>
      </c>
      <c r="E18" s="19" t="s">
        <v>97</v>
      </c>
      <c r="F18" s="20">
        <f>H18/1.25</f>
        <v>33600</v>
      </c>
      <c r="G18" s="20">
        <f t="shared" si="0"/>
        <v>8400</v>
      </c>
      <c r="H18" s="20">
        <v>42000</v>
      </c>
      <c r="I18" s="19" t="s">
        <v>4</v>
      </c>
      <c r="J18" s="4">
        <v>42737</v>
      </c>
      <c r="K18" s="4">
        <v>43100</v>
      </c>
      <c r="L18" s="19" t="s">
        <v>42</v>
      </c>
      <c r="M18" s="15">
        <v>20874782919</v>
      </c>
      <c r="N18" s="3">
        <f>3268+13212.5</f>
        <v>16480.5</v>
      </c>
      <c r="O18" s="11"/>
    </row>
    <row r="19" spans="1:15" ht="30" x14ac:dyDescent="0.25">
      <c r="A19" s="19" t="s">
        <v>133</v>
      </c>
      <c r="B19" s="19">
        <v>84</v>
      </c>
      <c r="C19" s="19" t="s">
        <v>138</v>
      </c>
      <c r="D19" s="19"/>
      <c r="E19" s="19" t="s">
        <v>97</v>
      </c>
      <c r="F19" s="20">
        <v>243765</v>
      </c>
      <c r="G19" s="20">
        <f t="shared" si="0"/>
        <v>60941.25</v>
      </c>
      <c r="H19" s="20">
        <v>304706.25</v>
      </c>
      <c r="I19" s="19" t="s">
        <v>4</v>
      </c>
      <c r="J19" s="4">
        <v>42943</v>
      </c>
      <c r="K19" s="4">
        <v>43035</v>
      </c>
      <c r="L19" s="19" t="s">
        <v>42</v>
      </c>
      <c r="M19" s="15">
        <v>20874782919</v>
      </c>
      <c r="N19" s="3">
        <v>304483.5</v>
      </c>
      <c r="O19" s="11"/>
    </row>
    <row r="20" spans="1:15" ht="45" x14ac:dyDescent="0.25">
      <c r="A20" s="19" t="s">
        <v>134</v>
      </c>
      <c r="B20" s="19">
        <v>87</v>
      </c>
      <c r="C20" s="19" t="s">
        <v>87</v>
      </c>
      <c r="D20" s="19"/>
      <c r="E20" s="19" t="s">
        <v>97</v>
      </c>
      <c r="F20" s="20">
        <f>H20/1.25</f>
        <v>8357</v>
      </c>
      <c r="G20" s="20">
        <f t="shared" si="0"/>
        <v>2089.25</v>
      </c>
      <c r="H20" s="3">
        <f>N20</f>
        <v>10446.25</v>
      </c>
      <c r="I20" s="19" t="s">
        <v>66</v>
      </c>
      <c r="J20" s="4">
        <v>42991</v>
      </c>
      <c r="K20" s="4">
        <v>43100</v>
      </c>
      <c r="L20" s="19" t="s">
        <v>42</v>
      </c>
      <c r="M20" s="15">
        <v>20874782919</v>
      </c>
      <c r="N20" s="3">
        <v>10446.25</v>
      </c>
      <c r="O20" s="11"/>
    </row>
    <row r="21" spans="1:15" ht="30" x14ac:dyDescent="0.25">
      <c r="A21" s="19" t="s">
        <v>135</v>
      </c>
      <c r="B21" s="19">
        <v>88</v>
      </c>
      <c r="C21" s="19" t="s">
        <v>139</v>
      </c>
      <c r="D21" s="19"/>
      <c r="E21" s="19" t="s">
        <v>97</v>
      </c>
      <c r="F21" s="20">
        <f>H21/1.25</f>
        <v>4600.3999999999996</v>
      </c>
      <c r="G21" s="20">
        <f t="shared" si="0"/>
        <v>1150.1000000000004</v>
      </c>
      <c r="H21" s="3">
        <f>N21</f>
        <v>5750.5</v>
      </c>
      <c r="I21" s="19" t="s">
        <v>66</v>
      </c>
      <c r="J21" s="4">
        <v>43027</v>
      </c>
      <c r="K21" s="4">
        <v>43100</v>
      </c>
      <c r="L21" s="19" t="s">
        <v>42</v>
      </c>
      <c r="M21" s="15">
        <v>20874782919</v>
      </c>
      <c r="N21" s="3">
        <v>5750.5</v>
      </c>
      <c r="O21" s="11"/>
    </row>
    <row r="22" spans="1:15" ht="75" x14ac:dyDescent="0.25">
      <c r="A22" s="19" t="s">
        <v>136</v>
      </c>
      <c r="B22" s="19">
        <v>68</v>
      </c>
      <c r="C22" s="19" t="s">
        <v>44</v>
      </c>
      <c r="D22" s="19" t="s">
        <v>110</v>
      </c>
      <c r="E22" s="19" t="s">
        <v>97</v>
      </c>
      <c r="F22" s="20">
        <f>H22/1.25</f>
        <v>29190.647999999997</v>
      </c>
      <c r="G22" s="20">
        <f t="shared" si="0"/>
        <v>7297.6620000000003</v>
      </c>
      <c r="H22" s="20">
        <v>36488.31</v>
      </c>
      <c r="I22" s="19" t="s">
        <v>4</v>
      </c>
      <c r="J22" s="4">
        <v>42737</v>
      </c>
      <c r="K22" s="4">
        <v>43100</v>
      </c>
      <c r="L22" s="19" t="s">
        <v>45</v>
      </c>
      <c r="M22" s="15">
        <v>89958947498</v>
      </c>
      <c r="N22" s="3">
        <v>36380.35</v>
      </c>
      <c r="O22" s="11"/>
    </row>
    <row r="23" spans="1:15" ht="45" x14ac:dyDescent="0.25">
      <c r="A23" s="19" t="s">
        <v>137</v>
      </c>
      <c r="B23" s="19">
        <v>52</v>
      </c>
      <c r="C23" s="19" t="s">
        <v>46</v>
      </c>
      <c r="D23" s="19" t="s">
        <v>113</v>
      </c>
      <c r="E23" s="19" t="s">
        <v>97</v>
      </c>
      <c r="F23" s="20">
        <f>H23/1.25</f>
        <v>51790</v>
      </c>
      <c r="G23" s="20">
        <f t="shared" si="0"/>
        <v>12947.5</v>
      </c>
      <c r="H23" s="20">
        <v>64737.5</v>
      </c>
      <c r="I23" s="19" t="s">
        <v>4</v>
      </c>
      <c r="J23" s="4">
        <v>42737</v>
      </c>
      <c r="K23" s="4">
        <v>43100</v>
      </c>
      <c r="L23" s="19" t="s">
        <v>47</v>
      </c>
      <c r="M23" s="15">
        <v>70241049761</v>
      </c>
      <c r="N23" s="3">
        <v>64737.5</v>
      </c>
      <c r="O23" s="11"/>
    </row>
    <row r="24" spans="1:15" ht="30" x14ac:dyDescent="0.25">
      <c r="A24" s="19" t="s">
        <v>140</v>
      </c>
      <c r="B24" s="19">
        <v>22</v>
      </c>
      <c r="C24" s="19" t="s">
        <v>48</v>
      </c>
      <c r="D24" s="19" t="s">
        <v>114</v>
      </c>
      <c r="E24" s="19" t="s">
        <v>97</v>
      </c>
      <c r="F24" s="20">
        <f>H24/1.25</f>
        <v>36800</v>
      </c>
      <c r="G24" s="20">
        <f t="shared" si="0"/>
        <v>9200</v>
      </c>
      <c r="H24" s="20">
        <v>46000</v>
      </c>
      <c r="I24" s="19" t="s">
        <v>4</v>
      </c>
      <c r="J24" s="4">
        <v>42737</v>
      </c>
      <c r="K24" s="4">
        <v>43100</v>
      </c>
      <c r="L24" s="19" t="s">
        <v>49</v>
      </c>
      <c r="M24" s="15">
        <v>48400313356</v>
      </c>
      <c r="N24" s="3">
        <v>36293.29</v>
      </c>
      <c r="O24" s="11"/>
    </row>
    <row r="25" spans="1:15" ht="90" x14ac:dyDescent="0.25">
      <c r="A25" s="19" t="s">
        <v>141</v>
      </c>
      <c r="B25" s="19">
        <v>50</v>
      </c>
      <c r="C25" s="19" t="s">
        <v>50</v>
      </c>
      <c r="D25" s="19" t="s">
        <v>110</v>
      </c>
      <c r="E25" s="19" t="s">
        <v>97</v>
      </c>
      <c r="F25" s="20">
        <v>23070</v>
      </c>
      <c r="G25" s="20">
        <f t="shared" si="0"/>
        <v>5767.5</v>
      </c>
      <c r="H25" s="20">
        <v>28837.5</v>
      </c>
      <c r="I25" s="19" t="s">
        <v>4</v>
      </c>
      <c r="J25" s="4">
        <v>42737</v>
      </c>
      <c r="K25" s="4">
        <v>43100</v>
      </c>
      <c r="L25" s="19" t="s">
        <v>51</v>
      </c>
      <c r="M25" s="15">
        <v>85898756579</v>
      </c>
      <c r="N25" s="3">
        <v>28837.5</v>
      </c>
      <c r="O25" s="11"/>
    </row>
    <row r="26" spans="1:15" ht="120" x14ac:dyDescent="0.25">
      <c r="A26" s="19" t="s">
        <v>142</v>
      </c>
      <c r="B26" s="19">
        <v>28</v>
      </c>
      <c r="C26" s="19" t="s">
        <v>52</v>
      </c>
      <c r="D26" s="19" t="s">
        <v>115</v>
      </c>
      <c r="E26" s="19" t="s">
        <v>97</v>
      </c>
      <c r="F26" s="20">
        <f>H26/1.25</f>
        <v>92857.16</v>
      </c>
      <c r="G26" s="20">
        <f t="shared" si="0"/>
        <v>23214.290000000008</v>
      </c>
      <c r="H26" s="20">
        <f>93914.71+22156.74</f>
        <v>116071.45000000001</v>
      </c>
      <c r="I26" s="19" t="s">
        <v>4</v>
      </c>
      <c r="J26" s="4">
        <v>42737</v>
      </c>
      <c r="K26" s="4">
        <v>43100</v>
      </c>
      <c r="L26" s="19" t="s">
        <v>53</v>
      </c>
      <c r="M26" s="15">
        <v>7406857929</v>
      </c>
      <c r="N26" s="20">
        <v>113228.22</v>
      </c>
      <c r="O26" s="11"/>
    </row>
    <row r="27" spans="1:15" ht="30" x14ac:dyDescent="0.25">
      <c r="A27" s="19" t="s">
        <v>143</v>
      </c>
      <c r="B27" s="19">
        <v>58</v>
      </c>
      <c r="C27" s="22" t="s">
        <v>54</v>
      </c>
      <c r="D27" s="19" t="s">
        <v>116</v>
      </c>
      <c r="E27" s="19" t="s">
        <v>97</v>
      </c>
      <c r="F27" s="23">
        <f>H27/1.25</f>
        <v>24000</v>
      </c>
      <c r="G27" s="20">
        <f t="shared" si="0"/>
        <v>6000</v>
      </c>
      <c r="H27" s="23">
        <v>30000</v>
      </c>
      <c r="I27" s="22" t="s">
        <v>4</v>
      </c>
      <c r="J27" s="21">
        <v>42794</v>
      </c>
      <c r="K27" s="21">
        <v>43159</v>
      </c>
      <c r="L27" s="22" t="s">
        <v>55</v>
      </c>
      <c r="M27" s="16">
        <v>31697199035</v>
      </c>
      <c r="N27" s="18">
        <v>25000</v>
      </c>
      <c r="O27" s="11"/>
    </row>
    <row r="28" spans="1:15" ht="30" x14ac:dyDescent="0.25">
      <c r="A28" s="19" t="s">
        <v>144</v>
      </c>
      <c r="B28" s="19">
        <v>18</v>
      </c>
      <c r="C28" s="19" t="s">
        <v>56</v>
      </c>
      <c r="D28" s="19" t="s">
        <v>117</v>
      </c>
      <c r="E28" s="19" t="s">
        <v>97</v>
      </c>
      <c r="F28" s="20">
        <f>H28/1.25</f>
        <v>6360</v>
      </c>
      <c r="G28" s="20">
        <f t="shared" si="0"/>
        <v>1590</v>
      </c>
      <c r="H28" s="20">
        <v>7950</v>
      </c>
      <c r="I28" s="19" t="s">
        <v>4</v>
      </c>
      <c r="J28" s="4">
        <v>42737</v>
      </c>
      <c r="K28" s="4">
        <v>43100</v>
      </c>
      <c r="L28" s="19" t="s">
        <v>57</v>
      </c>
      <c r="M28" s="15">
        <v>58852060080</v>
      </c>
      <c r="N28" s="3">
        <v>5203.75</v>
      </c>
      <c r="O28" s="11"/>
    </row>
    <row r="29" spans="1:15" ht="30" x14ac:dyDescent="0.25">
      <c r="A29" s="19" t="s">
        <v>145</v>
      </c>
      <c r="B29" s="19">
        <v>18</v>
      </c>
      <c r="C29" s="19" t="s">
        <v>58</v>
      </c>
      <c r="D29" s="19" t="s">
        <v>117</v>
      </c>
      <c r="E29" s="19" t="s">
        <v>97</v>
      </c>
      <c r="F29" s="20">
        <f>H29/1.25</f>
        <v>38584</v>
      </c>
      <c r="G29" s="20">
        <f t="shared" si="0"/>
        <v>9646</v>
      </c>
      <c r="H29" s="20">
        <v>48230</v>
      </c>
      <c r="I29" s="19" t="s">
        <v>4</v>
      </c>
      <c r="J29" s="4">
        <v>42793</v>
      </c>
      <c r="K29" s="4">
        <v>43100</v>
      </c>
      <c r="L29" s="19" t="s">
        <v>59</v>
      </c>
      <c r="M29" s="15">
        <v>50730247993</v>
      </c>
      <c r="N29" s="3">
        <v>36135</v>
      </c>
      <c r="O29" s="11"/>
    </row>
    <row r="30" spans="1:15" ht="30" x14ac:dyDescent="0.25">
      <c r="A30" s="19" t="s">
        <v>146</v>
      </c>
      <c r="B30" s="11">
        <v>32</v>
      </c>
      <c r="C30" s="19" t="s">
        <v>153</v>
      </c>
      <c r="D30" s="19" t="s">
        <v>152</v>
      </c>
      <c r="E30" s="19" t="s">
        <v>97</v>
      </c>
      <c r="F30" s="3">
        <f>H30/1.25</f>
        <v>31200</v>
      </c>
      <c r="G30" s="20">
        <f t="shared" si="0"/>
        <v>7800</v>
      </c>
      <c r="H30" s="3">
        <v>39000</v>
      </c>
      <c r="I30" s="11" t="s">
        <v>4</v>
      </c>
      <c r="J30" s="12">
        <v>42917</v>
      </c>
      <c r="K30" s="12">
        <v>43191</v>
      </c>
      <c r="L30" s="11" t="s">
        <v>60</v>
      </c>
      <c r="M30" s="17">
        <v>77931216562</v>
      </c>
      <c r="N30" s="3">
        <v>38988.75</v>
      </c>
      <c r="O30" s="11"/>
    </row>
    <row r="31" spans="1:15" ht="30" x14ac:dyDescent="0.25">
      <c r="A31" s="19" t="s">
        <v>147</v>
      </c>
      <c r="B31" s="11">
        <v>33</v>
      </c>
      <c r="C31" s="19" t="s">
        <v>154</v>
      </c>
      <c r="D31" s="19" t="s">
        <v>151</v>
      </c>
      <c r="E31" s="19" t="s">
        <v>97</v>
      </c>
      <c r="F31" s="3">
        <f t="shared" ref="F31:F32" si="1">H31/1.25</f>
        <v>11200</v>
      </c>
      <c r="G31" s="20">
        <f t="shared" si="0"/>
        <v>2800</v>
      </c>
      <c r="H31" s="3">
        <v>14000</v>
      </c>
      <c r="I31" s="11" t="s">
        <v>4</v>
      </c>
      <c r="J31" s="12">
        <v>42917</v>
      </c>
      <c r="K31" s="12">
        <v>43191</v>
      </c>
      <c r="L31" s="11" t="s">
        <v>60</v>
      </c>
      <c r="M31" s="17">
        <v>77931216562</v>
      </c>
      <c r="N31" s="3">
        <v>13995</v>
      </c>
      <c r="O31" s="11"/>
    </row>
    <row r="32" spans="1:15" ht="30" x14ac:dyDescent="0.25">
      <c r="A32" s="19" t="s">
        <v>148</v>
      </c>
      <c r="B32" s="11">
        <v>24</v>
      </c>
      <c r="C32" s="19" t="s">
        <v>155</v>
      </c>
      <c r="D32" s="19" t="s">
        <v>150</v>
      </c>
      <c r="E32" s="19" t="s">
        <v>97</v>
      </c>
      <c r="F32" s="3">
        <f t="shared" si="1"/>
        <v>26400</v>
      </c>
      <c r="G32" s="20">
        <f t="shared" si="0"/>
        <v>6600</v>
      </c>
      <c r="H32" s="3">
        <v>33000</v>
      </c>
      <c r="I32" s="11" t="s">
        <v>4</v>
      </c>
      <c r="J32" s="12">
        <v>42917</v>
      </c>
      <c r="K32" s="12">
        <v>43191</v>
      </c>
      <c r="L32" s="11" t="s">
        <v>60</v>
      </c>
      <c r="M32" s="17">
        <v>77931216562</v>
      </c>
      <c r="N32" s="3">
        <v>33000</v>
      </c>
      <c r="O32" s="11"/>
    </row>
    <row r="33" spans="1:15" ht="60" x14ac:dyDescent="0.25">
      <c r="A33" s="19" t="s">
        <v>149</v>
      </c>
      <c r="B33" s="11">
        <v>28</v>
      </c>
      <c r="C33" s="19" t="s">
        <v>61</v>
      </c>
      <c r="D33" s="19" t="s">
        <v>115</v>
      </c>
      <c r="E33" s="19" t="s">
        <v>97</v>
      </c>
      <c r="F33" s="3">
        <v>46059.56</v>
      </c>
      <c r="G33" s="20">
        <f t="shared" si="0"/>
        <v>11514.89</v>
      </c>
      <c r="H33" s="3">
        <v>57574.45</v>
      </c>
      <c r="I33" s="11" t="s">
        <v>4</v>
      </c>
      <c r="J33" s="12">
        <v>42737</v>
      </c>
      <c r="K33" s="12">
        <v>43100</v>
      </c>
      <c r="L33" s="11" t="s">
        <v>62</v>
      </c>
      <c r="M33" s="17">
        <v>70527135053</v>
      </c>
      <c r="N33" s="3">
        <v>57444.66</v>
      </c>
      <c r="O33" s="11"/>
    </row>
    <row r="34" spans="1:15" ht="30" x14ac:dyDescent="0.25">
      <c r="A34" s="19" t="s">
        <v>156</v>
      </c>
      <c r="B34" s="11">
        <v>25</v>
      </c>
      <c r="C34" s="19" t="s">
        <v>65</v>
      </c>
      <c r="D34" s="19" t="s">
        <v>118</v>
      </c>
      <c r="E34" s="19" t="s">
        <v>97</v>
      </c>
      <c r="F34" s="20">
        <v>50700</v>
      </c>
      <c r="G34" s="20">
        <f t="shared" si="0"/>
        <v>13000</v>
      </c>
      <c r="H34" s="20">
        <v>63700</v>
      </c>
      <c r="I34" s="19" t="s">
        <v>4</v>
      </c>
      <c r="J34" s="4">
        <v>43060</v>
      </c>
      <c r="K34" s="4">
        <v>43100</v>
      </c>
      <c r="L34" s="19" t="s">
        <v>64</v>
      </c>
      <c r="M34" s="15">
        <v>40219008458</v>
      </c>
      <c r="N34" s="20">
        <v>63700</v>
      </c>
      <c r="O34" s="11"/>
    </row>
    <row r="35" spans="1:15" ht="75" x14ac:dyDescent="0.25">
      <c r="A35" s="19" t="s">
        <v>157</v>
      </c>
      <c r="B35" s="11">
        <v>30</v>
      </c>
      <c r="C35" s="19" t="s">
        <v>171</v>
      </c>
      <c r="D35" s="19" t="s">
        <v>119</v>
      </c>
      <c r="E35" s="19" t="s">
        <v>97</v>
      </c>
      <c r="F35" s="20">
        <f t="shared" ref="F35:F48" si="2">H35/1.25</f>
        <v>103973.68000000001</v>
      </c>
      <c r="G35" s="20">
        <f t="shared" si="0"/>
        <v>25993.42</v>
      </c>
      <c r="H35" s="20">
        <v>129967.1</v>
      </c>
      <c r="I35" s="19" t="s">
        <v>66</v>
      </c>
      <c r="J35" s="12">
        <v>42737</v>
      </c>
      <c r="K35" s="4">
        <v>43100</v>
      </c>
      <c r="L35" s="19" t="s">
        <v>67</v>
      </c>
      <c r="M35" s="15">
        <v>78249149820</v>
      </c>
      <c r="N35" s="20">
        <v>112341.87</v>
      </c>
      <c r="O35" s="11"/>
    </row>
    <row r="36" spans="1:15" ht="30" x14ac:dyDescent="0.25">
      <c r="A36" s="19" t="s">
        <v>158</v>
      </c>
      <c r="B36" s="11">
        <v>31</v>
      </c>
      <c r="C36" s="19" t="s">
        <v>68</v>
      </c>
      <c r="D36" s="19" t="s">
        <v>172</v>
      </c>
      <c r="E36" s="19" t="s">
        <v>97</v>
      </c>
      <c r="F36" s="20">
        <f t="shared" si="2"/>
        <v>24000</v>
      </c>
      <c r="G36" s="20">
        <f t="shared" si="0"/>
        <v>6000</v>
      </c>
      <c r="H36" s="20">
        <v>30000</v>
      </c>
      <c r="I36" s="19" t="s">
        <v>66</v>
      </c>
      <c r="J36" s="12">
        <v>42738</v>
      </c>
      <c r="K36" s="4">
        <v>43100</v>
      </c>
      <c r="L36" s="19" t="s">
        <v>69</v>
      </c>
      <c r="M36" s="15">
        <v>32687097909</v>
      </c>
      <c r="N36" s="20">
        <v>24845.85</v>
      </c>
      <c r="O36" s="11"/>
    </row>
    <row r="37" spans="1:15" ht="30" x14ac:dyDescent="0.25">
      <c r="A37" s="19" t="s">
        <v>159</v>
      </c>
      <c r="B37" s="11">
        <v>37</v>
      </c>
      <c r="C37" s="19" t="s">
        <v>70</v>
      </c>
      <c r="D37" s="19" t="s">
        <v>120</v>
      </c>
      <c r="E37" s="19" t="s">
        <v>97</v>
      </c>
      <c r="F37" s="20">
        <f t="shared" si="2"/>
        <v>10540</v>
      </c>
      <c r="G37" s="20">
        <f t="shared" si="0"/>
        <v>2635</v>
      </c>
      <c r="H37" s="20">
        <v>13175</v>
      </c>
      <c r="I37" s="19" t="s">
        <v>66</v>
      </c>
      <c r="J37" s="12">
        <v>42739</v>
      </c>
      <c r="K37" s="4">
        <v>43100</v>
      </c>
      <c r="L37" s="19" t="s">
        <v>73</v>
      </c>
      <c r="M37" s="15">
        <v>32687097909</v>
      </c>
      <c r="N37" s="20">
        <v>10540</v>
      </c>
      <c r="O37" s="11"/>
    </row>
    <row r="38" spans="1:15" ht="30" x14ac:dyDescent="0.25">
      <c r="A38" s="19" t="s">
        <v>160</v>
      </c>
      <c r="B38" s="11">
        <v>43</v>
      </c>
      <c r="C38" s="19" t="s">
        <v>71</v>
      </c>
      <c r="D38" s="19" t="s">
        <v>121</v>
      </c>
      <c r="E38" s="19" t="s">
        <v>97</v>
      </c>
      <c r="F38" s="20">
        <f t="shared" si="2"/>
        <v>13929</v>
      </c>
      <c r="G38" s="20">
        <f t="shared" si="0"/>
        <v>3482.25</v>
      </c>
      <c r="H38" s="20">
        <v>17411.25</v>
      </c>
      <c r="I38" s="19" t="s">
        <v>66</v>
      </c>
      <c r="J38" s="12">
        <v>42740</v>
      </c>
      <c r="K38" s="4">
        <v>43100</v>
      </c>
      <c r="L38" s="19" t="s">
        <v>72</v>
      </c>
      <c r="M38" s="15">
        <v>12762012664</v>
      </c>
      <c r="N38" s="20">
        <v>17411.25</v>
      </c>
      <c r="O38" s="11"/>
    </row>
    <row r="39" spans="1:15" ht="45" x14ac:dyDescent="0.25">
      <c r="A39" s="19" t="s">
        <v>161</v>
      </c>
      <c r="B39" s="11">
        <v>53</v>
      </c>
      <c r="C39" s="19" t="s">
        <v>74</v>
      </c>
      <c r="D39" s="19" t="s">
        <v>122</v>
      </c>
      <c r="E39" s="19" t="s">
        <v>97</v>
      </c>
      <c r="F39" s="20">
        <f t="shared" si="2"/>
        <v>24000</v>
      </c>
      <c r="G39" s="20">
        <f t="shared" si="0"/>
        <v>6000</v>
      </c>
      <c r="H39" s="20">
        <v>30000</v>
      </c>
      <c r="I39" s="19" t="s">
        <v>66</v>
      </c>
      <c r="J39" s="12">
        <v>42737</v>
      </c>
      <c r="K39" s="4">
        <v>43100</v>
      </c>
      <c r="L39" s="19" t="s">
        <v>75</v>
      </c>
      <c r="M39" s="15">
        <v>1254445043</v>
      </c>
      <c r="N39" s="20">
        <v>20632.5</v>
      </c>
      <c r="O39" s="11"/>
    </row>
    <row r="40" spans="1:15" ht="45" x14ac:dyDescent="0.25">
      <c r="A40" s="19" t="s">
        <v>162</v>
      </c>
      <c r="B40" s="11">
        <v>55</v>
      </c>
      <c r="C40" s="20" t="s">
        <v>77</v>
      </c>
      <c r="D40" s="20" t="s">
        <v>123</v>
      </c>
      <c r="E40" s="19" t="s">
        <v>97</v>
      </c>
      <c r="F40" s="20">
        <f t="shared" si="2"/>
        <v>17880</v>
      </c>
      <c r="G40" s="20">
        <f t="shared" si="0"/>
        <v>4470</v>
      </c>
      <c r="H40" s="20">
        <v>22350</v>
      </c>
      <c r="I40" s="19" t="s">
        <v>66</v>
      </c>
      <c r="J40" s="12">
        <v>42737</v>
      </c>
      <c r="K40" s="4">
        <v>43100</v>
      </c>
      <c r="L40" s="19" t="s">
        <v>76</v>
      </c>
      <c r="M40" s="15">
        <v>86813677256</v>
      </c>
      <c r="N40" s="20">
        <v>20632.5</v>
      </c>
      <c r="O40" s="11"/>
    </row>
    <row r="41" spans="1:15" ht="45" x14ac:dyDescent="0.25">
      <c r="A41" s="19" t="s">
        <v>163</v>
      </c>
      <c r="B41" s="11">
        <v>56</v>
      </c>
      <c r="C41" s="20" t="s">
        <v>79</v>
      </c>
      <c r="D41" s="20" t="s">
        <v>124</v>
      </c>
      <c r="E41" s="19" t="s">
        <v>97</v>
      </c>
      <c r="F41" s="20">
        <f t="shared" si="2"/>
        <v>23492</v>
      </c>
      <c r="G41" s="20">
        <f t="shared" si="0"/>
        <v>5873</v>
      </c>
      <c r="H41" s="20">
        <v>29365</v>
      </c>
      <c r="I41" s="19" t="s">
        <v>66</v>
      </c>
      <c r="J41" s="12">
        <v>42737</v>
      </c>
      <c r="K41" s="4">
        <v>43100</v>
      </c>
      <c r="L41" s="19" t="s">
        <v>78</v>
      </c>
      <c r="M41" s="15">
        <v>33392005961</v>
      </c>
      <c r="N41" s="20">
        <v>28760</v>
      </c>
      <c r="O41" s="11"/>
    </row>
    <row r="42" spans="1:15" ht="45" x14ac:dyDescent="0.25">
      <c r="A42" s="19" t="s">
        <v>164</v>
      </c>
      <c r="B42" s="11">
        <v>59</v>
      </c>
      <c r="C42" s="19" t="s">
        <v>80</v>
      </c>
      <c r="D42" s="19" t="s">
        <v>125</v>
      </c>
      <c r="E42" s="19" t="s">
        <v>97</v>
      </c>
      <c r="F42" s="20">
        <f t="shared" si="2"/>
        <v>9150.6239999999998</v>
      </c>
      <c r="G42" s="20">
        <f t="shared" si="0"/>
        <v>2287.6560000000009</v>
      </c>
      <c r="H42" s="20">
        <f>N42</f>
        <v>11438.28</v>
      </c>
      <c r="I42" s="19" t="s">
        <v>66</v>
      </c>
      <c r="J42" s="12">
        <v>42737</v>
      </c>
      <c r="K42" s="4">
        <v>43100</v>
      </c>
      <c r="L42" s="19" t="s">
        <v>82</v>
      </c>
      <c r="M42" s="15">
        <v>10840749604</v>
      </c>
      <c r="N42" s="20">
        <v>11438.28</v>
      </c>
      <c r="O42" s="11"/>
    </row>
    <row r="43" spans="1:15" ht="45" x14ac:dyDescent="0.25">
      <c r="A43" s="19" t="s">
        <v>165</v>
      </c>
      <c r="B43" s="11">
        <v>60</v>
      </c>
      <c r="C43" s="19" t="s">
        <v>81</v>
      </c>
      <c r="D43" s="19" t="s">
        <v>126</v>
      </c>
      <c r="E43" s="19" t="s">
        <v>97</v>
      </c>
      <c r="F43" s="20">
        <f t="shared" si="2"/>
        <v>28112.232</v>
      </c>
      <c r="G43" s="20">
        <f t="shared" si="0"/>
        <v>7028.0580000000009</v>
      </c>
      <c r="H43" s="20">
        <f>N43</f>
        <v>35140.29</v>
      </c>
      <c r="I43" s="19" t="s">
        <v>66</v>
      </c>
      <c r="J43" s="12">
        <v>43306</v>
      </c>
      <c r="K43" s="4">
        <v>43306</v>
      </c>
      <c r="L43" s="19" t="s">
        <v>83</v>
      </c>
      <c r="M43" s="15">
        <v>22694857747</v>
      </c>
      <c r="N43" s="20">
        <v>35140.29</v>
      </c>
      <c r="O43" s="11"/>
    </row>
    <row r="44" spans="1:15" ht="30" x14ac:dyDescent="0.25">
      <c r="A44" s="19" t="s">
        <v>166</v>
      </c>
      <c r="B44" s="11">
        <v>83</v>
      </c>
      <c r="C44" s="19" t="s">
        <v>173</v>
      </c>
      <c r="D44" s="19"/>
      <c r="E44" s="19" t="s">
        <v>97</v>
      </c>
      <c r="F44" s="20">
        <f t="shared" si="2"/>
        <v>20163.815999999999</v>
      </c>
      <c r="G44" s="20">
        <f t="shared" si="0"/>
        <v>5040.9540000000015</v>
      </c>
      <c r="H44" s="20">
        <f>N44</f>
        <v>25204.77</v>
      </c>
      <c r="I44" s="19" t="s">
        <v>66</v>
      </c>
      <c r="J44" s="12">
        <v>42737</v>
      </c>
      <c r="K44" s="4">
        <v>43100</v>
      </c>
      <c r="L44" s="19" t="s">
        <v>86</v>
      </c>
      <c r="M44" s="15">
        <v>19195032023</v>
      </c>
      <c r="N44" s="20">
        <v>25204.77</v>
      </c>
      <c r="O44" s="11"/>
    </row>
    <row r="45" spans="1:15" ht="30" x14ac:dyDescent="0.25">
      <c r="A45" s="19" t="s">
        <v>167</v>
      </c>
      <c r="B45" s="11">
        <v>72</v>
      </c>
      <c r="C45" s="19" t="s">
        <v>91</v>
      </c>
      <c r="D45" s="19" t="s">
        <v>130</v>
      </c>
      <c r="E45" s="19" t="s">
        <v>97</v>
      </c>
      <c r="F45" s="3">
        <f t="shared" si="2"/>
        <v>52772.207999999999</v>
      </c>
      <c r="G45" s="20">
        <f t="shared" si="0"/>
        <v>13193.051999999996</v>
      </c>
      <c r="H45" s="3">
        <v>65965.259999999995</v>
      </c>
      <c r="I45" s="19" t="s">
        <v>4</v>
      </c>
      <c r="J45" s="12">
        <v>42737</v>
      </c>
      <c r="K45" s="4">
        <v>43100</v>
      </c>
      <c r="L45" s="11" t="s">
        <v>85</v>
      </c>
      <c r="M45" s="17">
        <v>5494093403</v>
      </c>
      <c r="N45" s="3">
        <f>57086.75-N46</f>
        <v>52211.75</v>
      </c>
      <c r="O45" s="11"/>
    </row>
    <row r="46" spans="1:15" ht="75" x14ac:dyDescent="0.25">
      <c r="A46" s="19" t="s">
        <v>168</v>
      </c>
      <c r="B46" s="11">
        <v>45</v>
      </c>
      <c r="C46" s="19" t="s">
        <v>95</v>
      </c>
      <c r="D46" s="19" t="s">
        <v>130</v>
      </c>
      <c r="E46" s="19" t="s">
        <v>97</v>
      </c>
      <c r="F46" s="3">
        <f t="shared" si="2"/>
        <v>3900</v>
      </c>
      <c r="G46" s="20">
        <f t="shared" si="0"/>
        <v>975</v>
      </c>
      <c r="H46" s="3">
        <v>4875</v>
      </c>
      <c r="I46" s="19" t="s">
        <v>4</v>
      </c>
      <c r="J46" s="12">
        <v>43109</v>
      </c>
      <c r="K46" s="4">
        <v>43100</v>
      </c>
      <c r="L46" s="11" t="s">
        <v>85</v>
      </c>
      <c r="M46" s="17">
        <v>5494093403</v>
      </c>
      <c r="N46" s="3">
        <v>4875</v>
      </c>
      <c r="O46" s="11"/>
    </row>
    <row r="47" spans="1:15" ht="60" x14ac:dyDescent="0.25">
      <c r="A47" s="19" t="s">
        <v>169</v>
      </c>
      <c r="B47" s="11">
        <v>77</v>
      </c>
      <c r="C47" s="19" t="s">
        <v>90</v>
      </c>
      <c r="D47" s="19" t="s">
        <v>128</v>
      </c>
      <c r="E47" s="19" t="s">
        <v>97</v>
      </c>
      <c r="F47" s="3">
        <f t="shared" si="2"/>
        <v>23600</v>
      </c>
      <c r="G47" s="20">
        <f t="shared" si="0"/>
        <v>5900</v>
      </c>
      <c r="H47" s="3">
        <v>29500</v>
      </c>
      <c r="I47" s="19" t="s">
        <v>66</v>
      </c>
      <c r="J47" s="12">
        <v>42737</v>
      </c>
      <c r="K47" s="4">
        <v>43100</v>
      </c>
      <c r="L47" s="19" t="s">
        <v>89</v>
      </c>
      <c r="M47" s="15">
        <v>10229656235</v>
      </c>
      <c r="N47" s="3">
        <v>28443.75</v>
      </c>
      <c r="O47" s="11"/>
    </row>
    <row r="48" spans="1:15" ht="75" x14ac:dyDescent="0.25">
      <c r="A48" s="19" t="s">
        <v>170</v>
      </c>
      <c r="B48" s="11">
        <v>76</v>
      </c>
      <c r="C48" s="19" t="s">
        <v>93</v>
      </c>
      <c r="D48" s="19" t="s">
        <v>129</v>
      </c>
      <c r="E48" s="19" t="s">
        <v>97</v>
      </c>
      <c r="F48" s="3">
        <f t="shared" si="2"/>
        <v>34367.599999999999</v>
      </c>
      <c r="G48" s="20">
        <f t="shared" si="0"/>
        <v>8591.9000000000015</v>
      </c>
      <c r="H48" s="3">
        <v>42959.5</v>
      </c>
      <c r="I48" s="19" t="s">
        <v>66</v>
      </c>
      <c r="J48" s="12">
        <v>42737</v>
      </c>
      <c r="K48" s="4">
        <v>43100</v>
      </c>
      <c r="L48" s="24" t="s">
        <v>92</v>
      </c>
      <c r="M48" s="17">
        <v>85879677663</v>
      </c>
      <c r="N48" s="3">
        <v>39307.5</v>
      </c>
      <c r="O48" s="11"/>
    </row>
    <row r="50" spans="1:11" customFormat="1" x14ac:dyDescent="0.25">
      <c r="A50" s="28" t="s">
        <v>174</v>
      </c>
      <c r="B50" s="29"/>
      <c r="C50" s="29"/>
      <c r="D50" s="29"/>
      <c r="E50" s="29"/>
      <c r="F50" s="29"/>
      <c r="G50" s="29"/>
      <c r="H50" s="26"/>
      <c r="I50" s="26"/>
      <c r="J50" s="27"/>
      <c r="K50" s="26"/>
    </row>
    <row r="51" spans="1:11" customFormat="1" x14ac:dyDescent="0.25">
      <c r="A51" s="28" t="s">
        <v>175</v>
      </c>
      <c r="B51" s="29"/>
      <c r="C51" s="29"/>
      <c r="D51" s="29"/>
      <c r="E51" s="29"/>
      <c r="F51" s="29"/>
      <c r="G51" s="29"/>
      <c r="H51" s="26"/>
      <c r="I51" s="26"/>
      <c r="J51" s="27"/>
      <c r="K51" s="26"/>
    </row>
  </sheetData>
  <mergeCells count="1">
    <mergeCell ref="A4:L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N1"/>
  <sheetViews>
    <sheetView topLeftCell="A43" zoomScaleNormal="100" workbookViewId="0">
      <selection activeCell="C55" sqref="C55"/>
    </sheetView>
  </sheetViews>
  <sheetFormatPr defaultColWidth="9.140625" defaultRowHeight="15" x14ac:dyDescent="0.25"/>
  <cols>
    <col min="1" max="5" width="9.140625" style="9"/>
    <col min="6" max="8" width="9.140625" style="10"/>
    <col min="9" max="9" width="9.140625" style="9"/>
    <col min="10" max="11" width="9.140625" style="8"/>
    <col min="12" max="12" width="9.140625" style="9"/>
    <col min="13" max="13" width="9.140625" style="13"/>
    <col min="14" max="14" width="9.140625" style="10"/>
    <col min="15" max="16384" width="9.140625" style="9"/>
  </cols>
  <sheetData/>
  <pageMargins left="0.7" right="0.7" top="0.75" bottom="0.75" header="0.3" footer="0.3"/>
  <pageSetup paperSize="9" scale="59" orientation="landscape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30.06.</vt:lpstr>
      <vt:lpstr>31.12.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korisnik546</cp:lastModifiedBy>
  <cp:lastPrinted>2018-02-09T13:22:09Z</cp:lastPrinted>
  <dcterms:created xsi:type="dcterms:W3CDTF">2017-07-20T11:20:27Z</dcterms:created>
  <dcterms:modified xsi:type="dcterms:W3CDTF">2018-02-16T11:17:26Z</dcterms:modified>
</cp:coreProperties>
</file>